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C47" lockStructure="1"/>
  <bookViews>
    <workbookView windowWidth="22400" windowHeight="10210" tabRatio="792"/>
  </bookViews>
  <sheets>
    <sheet name="应聘报名表（个人填写）" sheetId="1" r:id="rId1"/>
    <sheet name="信息转置专用（请勿删除）" sheetId="2" state="hidden" r:id="rId2"/>
    <sheet name="自动统计信息（请勿填写）3" sheetId="3" r:id="rId3"/>
    <sheet name="自动统计信息（请勿填写）" sheetId="4" state="hidden" r:id="rId4"/>
  </sheets>
  <definedNames>
    <definedName name="_xlnm.Print_Area" localSheetId="1">'信息转置专用（请勿删除）'!$A$1:$I$66</definedName>
  </definedNames>
  <calcPr calcId="144525"/>
</workbook>
</file>

<file path=xl/sharedStrings.xml><?xml version="1.0" encoding="utf-8"?>
<sst xmlns="http://schemas.openxmlformats.org/spreadsheetml/2006/main" count="222" uniqueCount="103">
  <si>
    <t>中国四联集团技术中心应聘报名表</t>
  </si>
  <si>
    <t>应聘岗位</t>
  </si>
  <si>
    <t>软件系统架构师</t>
  </si>
  <si>
    <t>是否服从调配</t>
  </si>
  <si>
    <t>一、基本信息</t>
  </si>
  <si>
    <t>姓名</t>
  </si>
  <si>
    <t>性别</t>
  </si>
  <si>
    <t>出生日期及年龄</t>
  </si>
  <si>
    <t>照片粘贴处</t>
  </si>
  <si>
    <t>身高</t>
  </si>
  <si>
    <t>籍贯</t>
  </si>
  <si>
    <t>身份证号</t>
  </si>
  <si>
    <t>政治面貌</t>
  </si>
  <si>
    <t>入党年月</t>
  </si>
  <si>
    <t>参加工作时间</t>
  </si>
  <si>
    <t>工作年限</t>
  </si>
  <si>
    <t>专业技术职称</t>
  </si>
  <si>
    <t>职业/执业资格证</t>
  </si>
  <si>
    <t>现单位</t>
  </si>
  <si>
    <t>现岗位及职务</t>
  </si>
  <si>
    <t>英语能力</t>
  </si>
  <si>
    <t>本人联系电话</t>
  </si>
  <si>
    <t>电子邮箱</t>
  </si>
  <si>
    <t>紧急联系人及电话</t>
  </si>
  <si>
    <r>
      <rPr>
        <b/>
        <sz val="12"/>
        <color indexed="8"/>
        <rFont val="宋体"/>
        <charset val="134"/>
      </rPr>
      <t>二、收入情况</t>
    </r>
    <r>
      <rPr>
        <b/>
        <sz val="12"/>
        <color indexed="10"/>
        <rFont val="宋体"/>
        <charset val="134"/>
      </rPr>
      <t>（含工资、奖金、福利及各类津补贴）</t>
    </r>
  </si>
  <si>
    <t>当前年收入（税前，万元）</t>
  </si>
  <si>
    <t>期望年收入（税前，万元）</t>
  </si>
  <si>
    <r>
      <rPr>
        <b/>
        <sz val="12"/>
        <color indexed="8"/>
        <rFont val="宋体"/>
        <charset val="134"/>
      </rPr>
      <t>三、教育经历</t>
    </r>
    <r>
      <rPr>
        <b/>
        <sz val="12"/>
        <color indexed="10"/>
        <rFont val="宋体"/>
        <charset val="134"/>
      </rPr>
      <t>（按学历由高到低填写，大专以下学历不填写）</t>
    </r>
  </si>
  <si>
    <t>全日制教育经历</t>
  </si>
  <si>
    <t>起止年月</t>
  </si>
  <si>
    <t>学历</t>
  </si>
  <si>
    <t>学位</t>
  </si>
  <si>
    <t>毕业院校</t>
  </si>
  <si>
    <t>专业</t>
  </si>
  <si>
    <t>备注</t>
  </si>
  <si>
    <t>在职教育经历</t>
  </si>
  <si>
    <r>
      <rPr>
        <b/>
        <sz val="12"/>
        <color indexed="8"/>
        <rFont val="宋体"/>
        <charset val="134"/>
      </rPr>
      <t>四、工作经历</t>
    </r>
    <r>
      <rPr>
        <b/>
        <sz val="12"/>
        <color indexed="10"/>
        <rFont val="宋体"/>
        <charset val="134"/>
      </rPr>
      <t>（按起止时间从最近的经历填起）</t>
    </r>
  </si>
  <si>
    <t>序号</t>
  </si>
  <si>
    <t>工作单位</t>
  </si>
  <si>
    <t>单位性质</t>
  </si>
  <si>
    <t>工作部门、职务（岗位）</t>
  </si>
  <si>
    <t>主要职责及业绩（单项不超过200字）</t>
  </si>
  <si>
    <t>直接下级
人数</t>
  </si>
  <si>
    <t>证明人、职务及电话</t>
  </si>
  <si>
    <r>
      <rPr>
        <b/>
        <sz val="12"/>
        <color indexed="8"/>
        <rFont val="宋体"/>
        <charset val="134"/>
      </rPr>
      <t>五、近五年项目经历</t>
    </r>
    <r>
      <rPr>
        <b/>
        <sz val="12"/>
        <color indexed="10"/>
        <rFont val="宋体"/>
        <charset val="134"/>
      </rPr>
      <t>（列举代表性项目不超过10项，按起止时间从最近的经历填起）</t>
    </r>
  </si>
  <si>
    <t>项目起止年月</t>
  </si>
  <si>
    <t>项目名称</t>
  </si>
  <si>
    <t>项目角色</t>
  </si>
  <si>
    <t>项目成果、实施效果及本人承担的主要工作</t>
  </si>
  <si>
    <t>六、近五年绩效等级及获奖情况</t>
  </si>
  <si>
    <t>年度</t>
  </si>
  <si>
    <t>年度绩效等级</t>
  </si>
  <si>
    <t>奖惩情况（限与工作内容高度相关的个人获奖或项目获奖，项目获奖的写明本人在项目中的排名）</t>
  </si>
  <si>
    <r>
      <rPr>
        <b/>
        <sz val="12"/>
        <color indexed="8"/>
        <rFont val="宋体"/>
        <charset val="134"/>
      </rPr>
      <t>七、家庭主要成员及重要社会关系</t>
    </r>
    <r>
      <rPr>
        <b/>
        <sz val="12"/>
        <color indexed="10"/>
        <rFont val="宋体"/>
        <charset val="134"/>
      </rPr>
      <t>（依次写明配偶、子女、夫妻双方父母、本人兄弟姐妹等）</t>
    </r>
  </si>
  <si>
    <t>称谓</t>
  </si>
  <si>
    <t>年龄</t>
  </si>
  <si>
    <t>工作单位及职务</t>
  </si>
  <si>
    <t>八、自我评价（综合素质及性格、管理能力方面、专业知识与技能等）</t>
  </si>
  <si>
    <t>优点或特长</t>
  </si>
  <si>
    <t>缺点或不足</t>
  </si>
  <si>
    <t xml:space="preserve">
本人承诺：
   以上信息均为按实填写，本人愿意接受中国四联仪器仪表集团有限公司技术中心针对以上信息的调查，并承诺若在招聘过程中或本人入职后发现存在不实信息的，愿意接受包含解除劳动关系在内的任何处罚。
                                                                                     本人签名：
                                                                                                  年    月    日</t>
  </si>
  <si>
    <t>渝富集团2017年公开招聘-个人应聘报名表</t>
  </si>
  <si>
    <t>最高学历</t>
  </si>
  <si>
    <t>博士研究生</t>
  </si>
  <si>
    <t>粘贴登记照</t>
  </si>
  <si>
    <t>硕士研究生</t>
  </si>
  <si>
    <t>民族</t>
  </si>
  <si>
    <t>本科</t>
  </si>
  <si>
    <t>大专</t>
  </si>
  <si>
    <t>专业工作年限</t>
  </si>
  <si>
    <t>职称/职业资格</t>
  </si>
  <si>
    <t>职业资格证</t>
  </si>
  <si>
    <t>现任岗位及职务</t>
  </si>
  <si>
    <r>
      <rPr>
        <b/>
        <sz val="12"/>
        <color indexed="8"/>
        <rFont val="宋体"/>
        <charset val="134"/>
      </rPr>
      <t>三、教育经历（</t>
    </r>
    <r>
      <rPr>
        <b/>
        <sz val="12"/>
        <color indexed="10"/>
        <rFont val="宋体"/>
        <charset val="134"/>
      </rPr>
      <t>按学历由高到低填写，在读教育经历不填写，大专以下学历不填写）</t>
    </r>
  </si>
  <si>
    <t>最高学历信息处理</t>
  </si>
  <si>
    <t>全日制教育经历单条</t>
  </si>
  <si>
    <t>全日制教育合并</t>
  </si>
  <si>
    <t>在职教育经历合并</t>
  </si>
  <si>
    <t>工作部门、岗位及职务</t>
  </si>
  <si>
    <t>主要职责及业绩</t>
  </si>
  <si>
    <t>工作经历单条</t>
  </si>
  <si>
    <t>工作经历</t>
  </si>
  <si>
    <r>
      <rPr>
        <b/>
        <sz val="12"/>
        <color indexed="8"/>
        <rFont val="宋体"/>
        <charset val="134"/>
      </rPr>
      <t>五、近五年项目经历</t>
    </r>
    <r>
      <rPr>
        <b/>
        <sz val="12"/>
        <color indexed="10"/>
        <rFont val="宋体"/>
        <charset val="134"/>
      </rPr>
      <t>（限已完结的重大项目，列举代表性项目不超过10项，按起止时间从最近的经历填起）</t>
    </r>
  </si>
  <si>
    <t>项目经历单条</t>
  </si>
  <si>
    <t>重大项目经历</t>
  </si>
  <si>
    <t>奖惩情况（限与工作内容相关的个人获奖，项目获奖的写明本人在项目中的排名，且写明授予单位）</t>
  </si>
  <si>
    <t>获奖情况单条</t>
  </si>
  <si>
    <t>获奖情况</t>
  </si>
  <si>
    <t>2016年</t>
  </si>
  <si>
    <t>2015年</t>
  </si>
  <si>
    <t>2014年</t>
  </si>
  <si>
    <t>2013年</t>
  </si>
  <si>
    <t>2012年</t>
  </si>
  <si>
    <r>
      <rPr>
        <b/>
        <sz val="12"/>
        <color indexed="8"/>
        <rFont val="宋体"/>
        <charset val="134"/>
      </rPr>
      <t>七、家庭主要成员及重要社会关系</t>
    </r>
    <r>
      <rPr>
        <b/>
        <sz val="12"/>
        <color indexed="10"/>
        <rFont val="宋体"/>
        <charset val="134"/>
      </rPr>
      <t>（写明配偶、子女、本人兄弟姐妹、夫妻双方父母等）</t>
    </r>
  </si>
  <si>
    <t>主要成员及重要社会关系单条</t>
  </si>
  <si>
    <t>主要家庭成员情况</t>
  </si>
  <si>
    <t xml:space="preserve">
本人承诺：
   以上信息均为按实填写，本人愿意接受渝富集团及下属企业针对以上信息的调查，并承诺若在招聘过程中或本人入职后发现存在不实信息的，愿意接受包含解除劳动关系在内的任何处罚。
                                                                                     本人签名：
                                                                                                  年    月    日</t>
  </si>
  <si>
    <t>应聘人员基本信息汇总表</t>
  </si>
  <si>
    <t>出生年月（年龄）</t>
  </si>
  <si>
    <t>应聘岗位专业工作年限</t>
  </si>
  <si>
    <t>现职务/岗位</t>
  </si>
  <si>
    <t>现年收入
（税前，万元/年）</t>
  </si>
  <si>
    <t>期望年收入
（税前，万元/年）</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</si>
</sst>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万&quot;&quot;元&quot;&quot;/年&quot;"/>
    <numFmt numFmtId="177" formatCode="0.0&quot;岁&quot;"/>
    <numFmt numFmtId="178" formatCode="0.00&quot;万元&quot;"/>
    <numFmt numFmtId="179" formatCode="0&quot;人&quot;"/>
    <numFmt numFmtId="180" formatCode="0&quot;岁&quot;"/>
  </numFmts>
  <fonts count="30">
    <font>
      <sz val="11"/>
      <color indexed="8"/>
      <name val="宋体"/>
      <charset val="134"/>
    </font>
    <font>
      <sz val="11"/>
      <color indexed="8"/>
      <name val="方正楷体_GBK"/>
      <charset val="134"/>
    </font>
    <font>
      <sz val="16"/>
      <color indexed="8"/>
      <name val="方正小标宋_GBK"/>
      <charset val="134"/>
    </font>
    <font>
      <sz val="11"/>
      <color indexed="8"/>
      <name val="方正黑体_GBK"/>
      <charset val="134"/>
    </font>
    <font>
      <u/>
      <sz val="11"/>
      <color indexed="12"/>
      <name val="宋体"/>
      <charset val="134"/>
    </font>
    <font>
      <sz val="22"/>
      <color indexed="8"/>
      <name val="方正小标宋简体"/>
      <charset val="134"/>
    </font>
    <font>
      <sz val="12"/>
      <color indexed="8"/>
      <name val="宋体"/>
      <charset val="134"/>
    </font>
    <font>
      <b/>
      <sz val="12"/>
      <color indexed="8"/>
      <name val="宋体"/>
      <charset val="134"/>
    </font>
    <font>
      <sz val="14"/>
      <color indexed="8"/>
      <name val="宋体"/>
      <charset val="134"/>
    </font>
    <font>
      <sz val="9"/>
      <color indexed="8"/>
      <name val="宋体"/>
      <charset val="134"/>
    </font>
    <font>
      <sz val="12"/>
      <name val="宋体"/>
      <charset val="134"/>
    </font>
    <font>
      <u/>
      <sz val="11"/>
      <color indexed="20"/>
      <name val="宋体"/>
      <charset val="134"/>
    </font>
    <font>
      <sz val="11"/>
      <color theme="1"/>
      <name val="宋体"/>
      <charset val="134"/>
      <scheme val="minor"/>
    </font>
    <font>
      <sz val="11"/>
      <color indexed="62"/>
      <name val="宋体"/>
      <charset val="134"/>
    </font>
    <font>
      <sz val="11"/>
      <color indexed="60"/>
      <name val="宋体"/>
      <charset val="134"/>
    </font>
    <font>
      <sz val="11"/>
      <color indexed="42"/>
      <name val="宋体"/>
      <charset val="134"/>
    </font>
    <font>
      <u/>
      <sz val="11"/>
      <color rgb="FF800080"/>
      <name val="宋体"/>
      <charset val="0"/>
      <scheme val="minor"/>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b/>
      <sz val="12"/>
      <color indexed="10"/>
      <name val="宋体"/>
      <charset val="134"/>
    </font>
  </fonts>
  <fills count="19">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6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medium">
        <color auto="1"/>
      </left>
      <right/>
      <top/>
      <bottom style="thin">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bottom/>
      <diagonal/>
    </border>
    <border>
      <left style="thin">
        <color auto="1"/>
      </left>
      <right style="medium">
        <color auto="1"/>
      </right>
      <top/>
      <bottom style="double">
        <color auto="1"/>
      </bottom>
      <diagonal/>
    </border>
    <border>
      <left style="thin">
        <color auto="1"/>
      </left>
      <right style="medium">
        <color auto="1"/>
      </right>
      <top style="thin">
        <color auto="1"/>
      </top>
      <bottom style="double">
        <color auto="1"/>
      </bottom>
      <diagonal/>
    </border>
    <border>
      <left/>
      <right style="medium">
        <color auto="1"/>
      </right>
      <top/>
      <bottom style="thin">
        <color auto="1"/>
      </bottom>
      <diagonal/>
    </border>
    <border>
      <left/>
      <right style="medium">
        <color auto="1"/>
      </right>
      <top style="thin">
        <color auto="1"/>
      </top>
      <bottom style="double">
        <color auto="1"/>
      </bottom>
      <diagonal/>
    </border>
    <border>
      <left/>
      <right style="medium">
        <color auto="1"/>
      </right>
      <top style="double">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style="thin">
        <color auto="1"/>
      </right>
      <top style="thin">
        <color auto="1"/>
      </top>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medium">
        <color auto="1"/>
      </right>
      <top style="medium">
        <color auto="1"/>
      </top>
      <bottom style="double">
        <color auto="1"/>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12" fillId="0" borderId="0" applyFont="0" applyFill="0" applyBorder="0" applyAlignment="0" applyProtection="0">
      <alignment vertical="center"/>
    </xf>
    <xf numFmtId="0" fontId="0" fillId="2" borderId="0" applyNumberFormat="0" applyBorder="0" applyAlignment="0" applyProtection="0">
      <alignment vertical="center"/>
    </xf>
    <xf numFmtId="0" fontId="13" fillId="5" borderId="5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0" fillId="2" borderId="0" applyNumberFormat="0" applyBorder="0" applyAlignment="0" applyProtection="0">
      <alignment vertical="center"/>
    </xf>
    <xf numFmtId="0" fontId="14" fillId="6" borderId="0" applyNumberFormat="0" applyBorder="0" applyAlignment="0" applyProtection="0">
      <alignment vertical="center"/>
    </xf>
    <xf numFmtId="43" fontId="12" fillId="0" borderId="0" applyFont="0" applyFill="0" applyBorder="0" applyAlignment="0" applyProtection="0">
      <alignment vertical="center"/>
    </xf>
    <xf numFmtId="0" fontId="15" fillId="2" borderId="0" applyNumberFormat="0" applyBorder="0" applyAlignment="0" applyProtection="0">
      <alignment vertical="center"/>
    </xf>
    <xf numFmtId="0" fontId="4" fillId="0" borderId="0" applyNumberFormat="0" applyBorder="0" applyAlignment="0" applyProtection="0">
      <alignment vertical="center"/>
    </xf>
    <xf numFmtId="9"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3" applyNumberFormat="0" applyFont="0" applyAlignment="0" applyProtection="0">
      <alignment vertical="center"/>
    </xf>
    <xf numFmtId="0" fontId="15" fillId="6"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0" applyNumberFormat="0" applyBorder="0" applyAlignment="0" applyProtection="0">
      <alignment vertical="center"/>
    </xf>
    <xf numFmtId="0" fontId="20" fillId="0" borderId="0" applyNumberFormat="0" applyBorder="0" applyAlignment="0" applyProtection="0">
      <alignment vertical="center"/>
    </xf>
    <xf numFmtId="0" fontId="21" fillId="0" borderId="54" applyNumberFormat="0" applyAlignment="0" applyProtection="0">
      <alignment vertical="center"/>
    </xf>
    <xf numFmtId="0" fontId="22" fillId="0" borderId="54" applyNumberFormat="0" applyAlignment="0" applyProtection="0">
      <alignment vertical="center"/>
    </xf>
    <xf numFmtId="0" fontId="15" fillId="4" borderId="0" applyNumberFormat="0" applyBorder="0" applyAlignment="0" applyProtection="0">
      <alignment vertical="center"/>
    </xf>
    <xf numFmtId="0" fontId="17" fillId="0" borderId="55" applyNumberFormat="0" applyAlignment="0" applyProtection="0">
      <alignment vertical="center"/>
    </xf>
    <xf numFmtId="0" fontId="15" fillId="8" borderId="0" applyNumberFormat="0" applyBorder="0" applyAlignment="0" applyProtection="0">
      <alignment vertical="center"/>
    </xf>
    <xf numFmtId="0" fontId="23" fillId="9" borderId="56" applyNumberFormat="0" applyAlignment="0" applyProtection="0">
      <alignment vertical="center"/>
    </xf>
    <xf numFmtId="0" fontId="24" fillId="9" borderId="52" applyNumberFormat="0" applyAlignment="0" applyProtection="0">
      <alignment vertical="center"/>
    </xf>
    <xf numFmtId="0" fontId="25" fillId="10" borderId="57" applyNumberFormat="0" applyAlignment="0" applyProtection="0">
      <alignment vertical="center"/>
    </xf>
    <xf numFmtId="0" fontId="0" fillId="5" borderId="0" applyNumberFormat="0" applyBorder="0" applyAlignment="0" applyProtection="0">
      <alignment vertical="center"/>
    </xf>
    <xf numFmtId="0" fontId="15" fillId="11" borderId="0" applyNumberFormat="0" applyBorder="0" applyAlignment="0" applyProtection="0">
      <alignment vertical="center"/>
    </xf>
    <xf numFmtId="0" fontId="26" fillId="0" borderId="58" applyNumberFormat="0" applyAlignment="0" applyProtection="0">
      <alignment vertical="center"/>
    </xf>
    <xf numFmtId="0" fontId="27" fillId="0" borderId="59" applyNumberFormat="0" applyAlignment="0" applyProtection="0">
      <alignment vertical="center"/>
    </xf>
    <xf numFmtId="0" fontId="28" fillId="2" borderId="0" applyNumberFormat="0" applyBorder="0" applyAlignment="0" applyProtection="0">
      <alignment vertical="center"/>
    </xf>
    <xf numFmtId="0" fontId="14" fillId="12" borderId="0" applyNumberFormat="0" applyBorder="0" applyAlignment="0" applyProtection="0">
      <alignment vertical="center"/>
    </xf>
    <xf numFmtId="0" fontId="0" fillId="13" borderId="0" applyNumberFormat="0" applyBorder="0" applyAlignment="0" applyProtection="0">
      <alignment vertical="center"/>
    </xf>
    <xf numFmtId="0" fontId="15" fillId="14"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5" fillId="14" borderId="0" applyNumberFormat="0" applyBorder="0" applyAlignment="0" applyProtection="0">
      <alignment vertical="center"/>
    </xf>
    <xf numFmtId="0" fontId="0" fillId="4" borderId="0" applyNumberFormat="0" applyBorder="0" applyAlignment="0" applyProtection="0">
      <alignment vertical="center"/>
    </xf>
    <xf numFmtId="0" fontId="15" fillId="4" borderId="0" applyNumberFormat="0" applyBorder="0" applyAlignment="0" applyProtection="0">
      <alignment vertical="center"/>
    </xf>
    <xf numFmtId="0" fontId="15" fillId="18" borderId="0" applyNumberFormat="0" applyBorder="0" applyAlignment="0" applyProtection="0">
      <alignment vertical="center"/>
    </xf>
    <xf numFmtId="0" fontId="0" fillId="5" borderId="0" applyNumberFormat="0" applyBorder="0" applyAlignment="0" applyProtection="0">
      <alignment vertical="center"/>
    </xf>
    <xf numFmtId="0" fontId="15" fillId="5" borderId="0" applyNumberFormat="0" applyBorder="0" applyAlignment="0" applyProtection="0">
      <alignment vertical="center"/>
    </xf>
  </cellStyleXfs>
  <cellXfs count="192">
    <xf numFmtId="0" fontId="0" fillId="0" borderId="0" xfId="0" applyFill="1" applyAlignment="1"/>
    <xf numFmtId="0" fontId="0" fillId="0" borderId="0" xfId="0" applyFill="1" applyAlignment="1" applyProtection="1">
      <alignment horizontal="center" wrapText="1"/>
      <protection locked="0"/>
    </xf>
    <xf numFmtId="0" fontId="1" fillId="0" borderId="0" xfId="0" applyFont="1" applyFill="1" applyAlignment="1" applyProtection="1">
      <alignment horizontal="center" wrapText="1"/>
      <protection hidden="1"/>
    </xf>
    <xf numFmtId="0" fontId="0" fillId="0" borderId="0" xfId="0" applyFill="1" applyAlignment="1" applyProtection="1">
      <alignment wrapText="1"/>
      <protection locked="0"/>
    </xf>
    <xf numFmtId="49" fontId="0" fillId="0" borderId="0" xfId="0" applyNumberFormat="1" applyFill="1" applyAlignment="1" applyProtection="1">
      <alignment wrapText="1"/>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wrapText="1"/>
      <protection locked="0"/>
    </xf>
    <xf numFmtId="0" fontId="2" fillId="0" borderId="1" xfId="0" applyFont="1" applyFill="1" applyBorder="1" applyAlignment="1" applyProtection="1">
      <alignment horizontal="centerContinuous"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hidden="1"/>
    </xf>
    <xf numFmtId="49" fontId="3" fillId="0" borderId="3" xfId="0"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hidden="1"/>
    </xf>
    <xf numFmtId="0" fontId="4" fillId="0" borderId="3" xfId="10" applyNumberFormat="1" applyFill="1" applyBorder="1" applyAlignment="1" applyProtection="1">
      <alignment horizontal="center" vertical="center" wrapText="1"/>
      <protection hidden="1"/>
    </xf>
    <xf numFmtId="0" fontId="1" fillId="0" borderId="3" xfId="0" applyFont="1" applyFill="1" applyBorder="1" applyAlignment="1" applyProtection="1">
      <alignment horizontal="left" vertical="center" wrapText="1"/>
      <protection hidden="1"/>
    </xf>
    <xf numFmtId="0" fontId="0" fillId="0" borderId="0" xfId="0" applyFill="1" applyAlignment="1" applyProtection="1">
      <alignment vertical="center" wrapText="1"/>
      <protection locked="0" hidden="1"/>
    </xf>
    <xf numFmtId="0" fontId="5" fillId="0" borderId="0"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wrapText="1"/>
      <protection locked="0" hidden="1"/>
    </xf>
    <xf numFmtId="0" fontId="7" fillId="4" borderId="8"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locked="0" hidden="1"/>
    </xf>
    <xf numFmtId="0" fontId="6" fillId="2" borderId="3"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locked="0" hidden="1"/>
    </xf>
    <xf numFmtId="0" fontId="6" fillId="3" borderId="11" xfId="0" applyFont="1" applyFill="1" applyBorder="1" applyAlignment="1" applyProtection="1">
      <alignment horizontal="center" vertical="center" wrapText="1"/>
      <protection locked="0" hidden="1"/>
    </xf>
    <xf numFmtId="0" fontId="8" fillId="2" borderId="5" xfId="0" applyFont="1" applyFill="1" applyBorder="1" applyAlignment="1" applyProtection="1">
      <alignment horizontal="center" vertical="center" wrapText="1"/>
      <protection hidden="1"/>
    </xf>
    <xf numFmtId="0" fontId="6" fillId="0" borderId="3" xfId="0" applyNumberFormat="1" applyFont="1" applyFill="1" applyBorder="1" applyAlignment="1" applyProtection="1">
      <alignment horizontal="center" vertical="center" wrapText="1"/>
      <protection locked="0" hidden="1"/>
    </xf>
    <xf numFmtId="0" fontId="6" fillId="0" borderId="3" xfId="0" applyFont="1" applyFill="1" applyBorder="1" applyAlignment="1" applyProtection="1">
      <alignment horizontal="center" vertical="center" wrapText="1"/>
      <protection locked="0" hidden="1"/>
    </xf>
    <xf numFmtId="0" fontId="8" fillId="2" borderId="12"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locked="0" hidden="1"/>
    </xf>
    <xf numFmtId="0" fontId="6" fillId="3" borderId="13" xfId="0" applyFont="1" applyFill="1" applyBorder="1" applyAlignment="1" applyProtection="1">
      <alignment horizontal="center" vertical="center" wrapText="1"/>
      <protection locked="0" hidden="1"/>
    </xf>
    <xf numFmtId="0" fontId="8" fillId="2" borderId="14"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wrapText="1"/>
      <protection hidden="1"/>
    </xf>
    <xf numFmtId="0" fontId="6" fillId="3" borderId="16" xfId="0" applyFont="1" applyFill="1" applyBorder="1" applyAlignment="1" applyProtection="1">
      <alignment horizontal="center" vertical="center" wrapText="1"/>
      <protection locked="0" hidden="1"/>
    </xf>
    <xf numFmtId="0" fontId="6" fillId="2" borderId="2"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locked="0" hidden="1"/>
    </xf>
    <xf numFmtId="0" fontId="6" fillId="2" borderId="3"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hidden="1"/>
    </xf>
    <xf numFmtId="0" fontId="6" fillId="2" borderId="17" xfId="0" applyFont="1" applyFill="1" applyBorder="1" applyAlignment="1" applyProtection="1">
      <alignment horizontal="center" vertical="center" wrapText="1"/>
      <protection hidden="1"/>
    </xf>
    <xf numFmtId="0" fontId="6" fillId="2" borderId="19" xfId="0" applyFont="1" applyFill="1" applyBorder="1" applyAlignment="1" applyProtection="1">
      <alignment horizontal="center" vertical="center" wrapText="1"/>
      <protection locked="0" hidden="1"/>
    </xf>
    <xf numFmtId="0" fontId="6" fillId="2" borderId="20" xfId="0" applyFont="1" applyFill="1" applyBorder="1" applyAlignment="1" applyProtection="1">
      <alignment horizontal="center" vertical="center" wrapText="1"/>
      <protection locked="0" hidden="1"/>
    </xf>
    <xf numFmtId="0" fontId="7" fillId="4" borderId="21"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6" fillId="2" borderId="22" xfId="0" applyFont="1" applyFill="1" applyBorder="1" applyAlignment="1" applyProtection="1">
      <alignment horizontal="center" vertical="center" wrapText="1"/>
      <protection hidden="1"/>
    </xf>
    <xf numFmtId="0" fontId="6" fillId="2" borderId="23" xfId="0" applyFont="1" applyFill="1" applyBorder="1" applyAlignment="1" applyProtection="1">
      <alignment horizontal="center" vertical="center" wrapText="1"/>
      <protection hidden="1"/>
    </xf>
    <xf numFmtId="0" fontId="6" fillId="2" borderId="20" xfId="0" applyFont="1" applyFill="1" applyBorder="1" applyAlignment="1" applyProtection="1">
      <alignment horizontal="center" vertical="center" wrapText="1"/>
      <protection hidden="1"/>
    </xf>
    <xf numFmtId="176" fontId="6" fillId="3" borderId="19" xfId="0" applyNumberFormat="1" applyFont="1" applyFill="1" applyBorder="1" applyAlignment="1" applyProtection="1">
      <alignment horizontal="center" vertical="center" wrapText="1"/>
      <protection locked="0" hidden="1"/>
    </xf>
    <xf numFmtId="176" fontId="6" fillId="3" borderId="20" xfId="0" applyNumberFormat="1" applyFont="1" applyFill="1" applyBorder="1" applyAlignment="1" applyProtection="1">
      <alignment horizontal="center" vertical="center" wrapText="1"/>
      <protection locked="0" hidden="1"/>
    </xf>
    <xf numFmtId="176" fontId="6" fillId="3" borderId="23" xfId="0" applyNumberFormat="1" applyFont="1" applyFill="1" applyBorder="1" applyAlignment="1" applyProtection="1">
      <alignment horizontal="center" vertical="center" wrapText="1"/>
      <protection locked="0" hidden="1"/>
    </xf>
    <xf numFmtId="0" fontId="7" fillId="4" borderId="24" xfId="0" applyFont="1" applyFill="1" applyBorder="1" applyAlignment="1" applyProtection="1">
      <alignment horizontal="center" vertical="center" wrapText="1"/>
      <protection hidden="1"/>
    </xf>
    <xf numFmtId="0" fontId="7" fillId="4" borderId="25" xfId="0" applyFont="1" applyFill="1" applyBorder="1" applyAlignment="1" applyProtection="1">
      <alignment horizontal="center" vertical="center" wrapText="1"/>
      <protection hidden="1"/>
    </xf>
    <xf numFmtId="0" fontId="6" fillId="2" borderId="3" xfId="0" applyFont="1" applyFill="1" applyBorder="1" applyAlignment="1" applyProtection="1">
      <alignment vertical="center" wrapText="1"/>
      <protection hidden="1"/>
    </xf>
    <xf numFmtId="0" fontId="6" fillId="2" borderId="4" xfId="0" applyFont="1" applyFill="1" applyBorder="1" applyAlignment="1" applyProtection="1">
      <alignment horizontal="center" vertical="center" wrapText="1"/>
      <protection hidden="1"/>
    </xf>
    <xf numFmtId="0" fontId="6" fillId="2" borderId="16"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left" vertical="center" wrapText="1"/>
      <protection locked="0" hidden="1"/>
    </xf>
    <xf numFmtId="0" fontId="6" fillId="3" borderId="3" xfId="0" applyFont="1" applyFill="1" applyBorder="1" applyAlignment="1" applyProtection="1">
      <alignment horizontal="left" vertical="center" wrapText="1"/>
      <protection hidden="1"/>
    </xf>
    <xf numFmtId="0" fontId="6" fillId="2" borderId="26"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15" xfId="0" applyFont="1" applyFill="1" applyBorder="1" applyAlignment="1" applyProtection="1">
      <alignment vertical="center" wrapText="1"/>
      <protection hidden="1"/>
    </xf>
    <xf numFmtId="0" fontId="6" fillId="3" borderId="17" xfId="0" applyFont="1" applyFill="1" applyBorder="1" applyAlignment="1" applyProtection="1">
      <alignment horizontal="left" vertical="center" wrapText="1"/>
      <protection locked="0" hidden="1"/>
    </xf>
    <xf numFmtId="0" fontId="6" fillId="3" borderId="19" xfId="0" applyFont="1" applyFill="1" applyBorder="1" applyAlignment="1" applyProtection="1">
      <alignment horizontal="center" vertical="center" wrapText="1"/>
      <protection locked="0" hidden="1"/>
    </xf>
    <xf numFmtId="0" fontId="6" fillId="3" borderId="23" xfId="0" applyFont="1" applyFill="1" applyBorder="1" applyAlignment="1" applyProtection="1">
      <alignment horizontal="center" vertical="center" wrapText="1"/>
      <protection locked="0" hidden="1"/>
    </xf>
    <xf numFmtId="0" fontId="6" fillId="0" borderId="10" xfId="0" applyFont="1" applyFill="1" applyBorder="1" applyAlignment="1" applyProtection="1">
      <alignment horizontal="center" vertical="center" wrapText="1"/>
      <protection hidden="1"/>
    </xf>
    <xf numFmtId="0" fontId="0" fillId="3" borderId="0" xfId="0" applyFill="1" applyBorder="1" applyAlignment="1" applyProtection="1">
      <alignment horizontal="left" vertical="center" wrapText="1"/>
      <protection locked="0" hidden="1"/>
    </xf>
    <xf numFmtId="0" fontId="6" fillId="3" borderId="4" xfId="0" applyFont="1" applyFill="1" applyBorder="1" applyAlignment="1" applyProtection="1">
      <alignment horizontal="left" vertical="center" wrapText="1"/>
      <protection locked="0" hidden="1"/>
    </xf>
    <xf numFmtId="0" fontId="6" fillId="3" borderId="13" xfId="0" applyFont="1" applyFill="1" applyBorder="1" applyAlignment="1" applyProtection="1">
      <alignment horizontal="left" vertical="center" wrapText="1"/>
      <protection locked="0" hidden="1"/>
    </xf>
    <xf numFmtId="0" fontId="6" fillId="2" borderId="10" xfId="0" applyFont="1" applyFill="1" applyBorder="1" applyAlignment="1" applyProtection="1">
      <alignment vertical="center" wrapText="1"/>
      <protection hidden="1"/>
    </xf>
    <xf numFmtId="0" fontId="6" fillId="2" borderId="13" xfId="0" applyFont="1" applyFill="1" applyBorder="1" applyAlignment="1" applyProtection="1">
      <alignment horizontal="center" vertical="center" wrapText="1"/>
      <protection hidden="1"/>
    </xf>
    <xf numFmtId="0" fontId="6" fillId="3" borderId="3" xfId="0" applyFont="1" applyFill="1" applyBorder="1" applyAlignment="1" applyProtection="1">
      <alignment vertical="center" wrapText="1"/>
      <protection locked="0" hidden="1"/>
    </xf>
    <xf numFmtId="0" fontId="6" fillId="0" borderId="18" xfId="0" applyFont="1" applyFill="1" applyBorder="1" applyAlignment="1" applyProtection="1">
      <alignment horizontal="center" vertical="center" wrapText="1"/>
      <protection hidden="1"/>
    </xf>
    <xf numFmtId="0" fontId="6" fillId="3" borderId="17" xfId="0" applyFont="1" applyFill="1" applyBorder="1" applyAlignment="1" applyProtection="1">
      <alignment vertical="center" wrapText="1"/>
      <protection locked="0" hidden="1"/>
    </xf>
    <xf numFmtId="0" fontId="6" fillId="3" borderId="20" xfId="0" applyFont="1" applyFill="1" applyBorder="1" applyAlignment="1" applyProtection="1">
      <alignment horizontal="center" vertical="center" wrapText="1"/>
      <protection locked="0" hidden="1"/>
    </xf>
    <xf numFmtId="0" fontId="6" fillId="0" borderId="17" xfId="0" applyFont="1" applyFill="1" applyBorder="1" applyAlignment="1" applyProtection="1">
      <alignment horizontal="center" vertical="center" wrapText="1"/>
      <protection locked="0" hidden="1"/>
    </xf>
    <xf numFmtId="0" fontId="6" fillId="3" borderId="10" xfId="0" applyFont="1" applyFill="1" applyBorder="1" applyAlignment="1" applyProtection="1">
      <alignment horizontal="center" vertical="center" wrapText="1"/>
      <protection locked="0" hidden="1"/>
    </xf>
    <xf numFmtId="177" fontId="6" fillId="0" borderId="3" xfId="0" applyNumberFormat="1" applyFont="1" applyFill="1" applyBorder="1" applyAlignment="1" applyProtection="1">
      <alignment horizontal="center" vertical="center" wrapText="1"/>
      <protection locked="0" hidden="1"/>
    </xf>
    <xf numFmtId="0" fontId="6" fillId="3" borderId="18" xfId="0" applyFont="1" applyFill="1" applyBorder="1" applyAlignment="1" applyProtection="1">
      <alignment horizontal="center" vertical="center" wrapText="1"/>
      <protection locked="0" hidden="1"/>
    </xf>
    <xf numFmtId="177" fontId="6" fillId="0" borderId="17" xfId="0" applyNumberFormat="1" applyFont="1" applyFill="1" applyBorder="1" applyAlignment="1" applyProtection="1">
      <alignment horizontal="center" vertical="center" wrapText="1"/>
      <protection locked="0" hidden="1"/>
    </xf>
    <xf numFmtId="0" fontId="6" fillId="3" borderId="27" xfId="0" applyFont="1" applyFill="1" applyBorder="1" applyAlignment="1" applyProtection="1">
      <alignment horizontal="center" vertical="center" wrapText="1"/>
      <protection locked="0" hidden="1"/>
    </xf>
    <xf numFmtId="0" fontId="0" fillId="0" borderId="0" xfId="0" applyFill="1" applyAlignment="1" applyProtection="1">
      <alignment horizontal="center" vertical="center" wrapText="1"/>
      <protection locked="0" hidden="1"/>
    </xf>
    <xf numFmtId="0" fontId="7" fillId="4" borderId="14" xfId="0" applyFont="1" applyFill="1"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locked="0" hidden="1"/>
    </xf>
    <xf numFmtId="0" fontId="8" fillId="2" borderId="11"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9" fillId="0" borderId="0" xfId="0" applyFont="1" applyFill="1" applyAlignment="1" applyProtection="1">
      <alignment vertical="center" wrapText="1"/>
      <protection locked="0" hidden="1"/>
    </xf>
    <xf numFmtId="0" fontId="8" fillId="2" borderId="1" xfId="0" applyFont="1" applyFill="1" applyBorder="1" applyAlignment="1" applyProtection="1">
      <alignment horizontal="center" vertical="center" wrapText="1"/>
      <protection hidden="1"/>
    </xf>
    <xf numFmtId="0" fontId="6" fillId="3" borderId="3" xfId="0" applyFont="1" applyFill="1" applyBorder="1" applyAlignment="1" applyProtection="1">
      <alignment vertical="center" wrapText="1"/>
      <protection locked="0"/>
    </xf>
    <xf numFmtId="0" fontId="6" fillId="0" borderId="28" xfId="0" applyFont="1" applyFill="1" applyBorder="1" applyAlignment="1" applyProtection="1">
      <alignment horizontal="center" vertical="center" wrapText="1"/>
      <protection locked="0" hidden="1"/>
    </xf>
    <xf numFmtId="0" fontId="7" fillId="4" borderId="29" xfId="0" applyFont="1" applyFill="1" applyBorder="1" applyAlignment="1" applyProtection="1">
      <alignment horizontal="center" vertical="center" wrapText="1"/>
      <protection hidden="1"/>
    </xf>
    <xf numFmtId="176" fontId="6" fillId="3" borderId="30" xfId="0" applyNumberFormat="1" applyFont="1" applyFill="1" applyBorder="1" applyAlignment="1" applyProtection="1">
      <alignment horizontal="center" vertical="center" wrapText="1"/>
      <protection locked="0" hidden="1"/>
    </xf>
    <xf numFmtId="0" fontId="7" fillId="4" borderId="31" xfId="0" applyFont="1" applyFill="1" applyBorder="1" applyAlignment="1" applyProtection="1">
      <alignment horizontal="center" vertical="center" wrapText="1"/>
      <protection hidden="1"/>
    </xf>
    <xf numFmtId="0" fontId="0" fillId="0" borderId="4" xfId="0" applyFill="1" applyBorder="1" applyAlignment="1" applyProtection="1">
      <alignment horizontal="center" vertical="center" wrapText="1"/>
      <protection locked="0" hidden="1"/>
    </xf>
    <xf numFmtId="0" fontId="0" fillId="0" borderId="13" xfId="0" applyFill="1" applyBorder="1" applyAlignment="1" applyProtection="1">
      <alignment horizontal="center" vertical="center" wrapText="1"/>
      <protection locked="0" hidden="1"/>
    </xf>
    <xf numFmtId="0" fontId="0" fillId="0" borderId="3" xfId="0" applyFill="1" applyBorder="1" applyAlignment="1" applyProtection="1">
      <alignment vertical="center" wrapText="1"/>
      <protection locked="0" hidden="1"/>
    </xf>
    <xf numFmtId="0" fontId="0" fillId="0" borderId="2" xfId="0" applyFill="1" applyBorder="1" applyAlignment="1" applyProtection="1">
      <alignment horizontal="center" vertical="center" wrapText="1"/>
      <protection locked="0" hidden="1"/>
    </xf>
    <xf numFmtId="0" fontId="0" fillId="0" borderId="32" xfId="0" applyFill="1" applyBorder="1" applyAlignment="1" applyProtection="1">
      <alignment horizontal="center" vertical="center" wrapText="1"/>
      <protection locked="0" hidden="1"/>
    </xf>
    <xf numFmtId="0" fontId="0" fillId="0" borderId="9" xfId="0" applyFill="1" applyBorder="1" applyAlignment="1" applyProtection="1">
      <alignment horizontal="center" vertical="center" wrapText="1"/>
      <protection locked="0" hidden="1"/>
    </xf>
    <xf numFmtId="0" fontId="6" fillId="2" borderId="4" xfId="0" applyFont="1" applyFill="1" applyBorder="1" applyAlignment="1" applyProtection="1">
      <alignment vertical="center" wrapText="1"/>
      <protection hidden="1"/>
    </xf>
    <xf numFmtId="0" fontId="0" fillId="0" borderId="3" xfId="0" applyFont="1" applyFill="1" applyBorder="1" applyAlignment="1" applyProtection="1">
      <alignment vertical="center" wrapText="1"/>
      <protection locked="0" hidden="1"/>
    </xf>
    <xf numFmtId="0" fontId="6" fillId="2" borderId="33" xfId="0" applyFont="1" applyFill="1" applyBorder="1" applyAlignment="1" applyProtection="1">
      <alignment horizontal="center" vertical="center" wrapText="1"/>
      <protection hidden="1"/>
    </xf>
    <xf numFmtId="0" fontId="6" fillId="0" borderId="22" xfId="0" applyFont="1" applyFill="1" applyBorder="1" applyAlignment="1" applyProtection="1">
      <alignment horizontal="center" vertical="center" wrapText="1"/>
      <protection locked="0" hidden="1"/>
    </xf>
    <xf numFmtId="0" fontId="6" fillId="0" borderId="23" xfId="0" applyFont="1" applyFill="1" applyBorder="1" applyAlignment="1" applyProtection="1">
      <alignment horizontal="center" vertical="center" wrapText="1"/>
      <protection locked="0" hidden="1"/>
    </xf>
    <xf numFmtId="0" fontId="6" fillId="0" borderId="20" xfId="0" applyFont="1" applyFill="1" applyBorder="1" applyAlignment="1" applyProtection="1">
      <alignment horizontal="center" vertical="center" wrapText="1"/>
      <protection locked="0" hidden="1"/>
    </xf>
    <xf numFmtId="0" fontId="6" fillId="0" borderId="19" xfId="0" applyFont="1" applyFill="1" applyBorder="1" applyAlignment="1" applyProtection="1">
      <alignment horizontal="center" vertical="center" wrapText="1"/>
      <protection locked="0" hidden="1"/>
    </xf>
    <xf numFmtId="0" fontId="8" fillId="0" borderId="0" xfId="0" applyFont="1" applyFill="1" applyBorder="1" applyAlignment="1" applyProtection="1">
      <alignment horizontal="left" vertical="top" wrapText="1"/>
      <protection locked="0" hidden="1"/>
    </xf>
    <xf numFmtId="0" fontId="6" fillId="0" borderId="30" xfId="0" applyFont="1" applyFill="1" applyBorder="1" applyAlignment="1" applyProtection="1">
      <alignment horizontal="center" vertical="center" wrapText="1"/>
      <protection locked="0" hidden="1"/>
    </xf>
    <xf numFmtId="0" fontId="0" fillId="0" borderId="0" xfId="0" applyFill="1" applyAlignment="1" applyProtection="1">
      <alignment vertical="center" wrapText="1"/>
      <protection locked="0"/>
    </xf>
    <xf numFmtId="0" fontId="0" fillId="0" borderId="0" xfId="0" applyFill="1" applyAlignment="1" applyProtection="1">
      <alignment vertical="center" wrapText="1"/>
    </xf>
    <xf numFmtId="0" fontId="6" fillId="2" borderId="34" xfId="0"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protection locked="0"/>
    </xf>
    <xf numFmtId="49" fontId="6" fillId="2" borderId="5" xfId="0" applyNumberFormat="1" applyFont="1" applyFill="1" applyBorder="1" applyAlignment="1" applyProtection="1">
      <alignment horizontal="center" vertical="center" wrapText="1"/>
      <protection locked="0"/>
    </xf>
    <xf numFmtId="49" fontId="6" fillId="2" borderId="11" xfId="0" applyNumberFormat="1"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10" fillId="0" borderId="3" xfId="1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xf>
    <xf numFmtId="49" fontId="6" fillId="0" borderId="17" xfId="0" applyNumberFormat="1"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11" fillId="0" borderId="7" xfId="1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178" fontId="6" fillId="0" borderId="19" xfId="0" applyNumberFormat="1" applyFont="1" applyFill="1" applyBorder="1" applyAlignment="1" applyProtection="1">
      <alignment horizontal="center" vertical="center" wrapText="1"/>
      <protection locked="0"/>
    </xf>
    <xf numFmtId="178" fontId="6" fillId="0" borderId="20" xfId="0" applyNumberFormat="1" applyFont="1" applyFill="1" applyBorder="1" applyAlignment="1" applyProtection="1">
      <alignment horizontal="center" vertical="center" wrapText="1"/>
      <protection locked="0"/>
    </xf>
    <xf numFmtId="178" fontId="6" fillId="0" borderId="23" xfId="0" applyNumberFormat="1"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xf>
    <xf numFmtId="0" fontId="6" fillId="0" borderId="3"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0"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179" fontId="6" fillId="0" borderId="3" xfId="0" applyNumberFormat="1" applyFont="1" applyFill="1" applyBorder="1" applyAlignment="1" applyProtection="1">
      <alignment horizontal="left" vertical="center" wrapText="1"/>
      <protection locked="0"/>
    </xf>
    <xf numFmtId="0" fontId="6" fillId="2" borderId="13"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180" fontId="6" fillId="0" borderId="3" xfId="0" applyNumberFormat="1"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protection locked="0"/>
    </xf>
    <xf numFmtId="0" fontId="7" fillId="4" borderId="40" xfId="0" applyFont="1" applyFill="1" applyBorder="1" applyAlignment="1" applyProtection="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49" fontId="6" fillId="0" borderId="27" xfId="0" applyNumberFormat="1"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xf>
    <xf numFmtId="178" fontId="6" fillId="0" borderId="30" xfId="0" applyNumberFormat="1" applyFont="1" applyFill="1" applyBorder="1" applyAlignment="1" applyProtection="1">
      <alignment horizontal="center" vertical="center" wrapText="1"/>
      <protection locked="0"/>
    </xf>
    <xf numFmtId="0" fontId="7" fillId="4" borderId="31" xfId="0" applyFont="1" applyFill="1" applyBorder="1" applyAlignment="1" applyProtection="1">
      <alignment horizontal="center" vertical="center" wrapText="1"/>
    </xf>
    <xf numFmtId="0" fontId="6" fillId="2" borderId="43" xfId="0" applyFont="1" applyFill="1" applyBorder="1" applyAlignment="1" applyProtection="1">
      <alignment horizontal="center" vertical="center" wrapText="1"/>
      <protection locked="0"/>
    </xf>
    <xf numFmtId="0" fontId="6" fillId="0" borderId="43" xfId="0" applyFont="1" applyFill="1" applyBorder="1" applyAlignment="1" applyProtection="1">
      <alignment horizontal="center" vertical="center" wrapText="1"/>
      <protection locked="0"/>
    </xf>
    <xf numFmtId="0" fontId="6" fillId="2" borderId="33"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left" vertical="center" wrapText="1"/>
      <protection locked="0"/>
    </xf>
    <xf numFmtId="0" fontId="6" fillId="0" borderId="43" xfId="0" applyFont="1" applyFill="1" applyBorder="1" applyAlignment="1" applyProtection="1">
      <alignment horizontal="left" vertical="center" wrapText="1"/>
      <protection locked="0"/>
    </xf>
    <xf numFmtId="0" fontId="7" fillId="4" borderId="29"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46" xfId="0" applyFont="1" applyFill="1" applyBorder="1" applyAlignment="1" applyProtection="1">
      <alignment horizontal="left" vertical="top" wrapText="1"/>
      <protection locked="0"/>
    </xf>
    <xf numFmtId="0" fontId="6" fillId="0" borderId="47"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49"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I66"/>
  <sheetViews>
    <sheetView showGridLines="0" tabSelected="1" view="pageBreakPreview" zoomScale="85" zoomScaleNormal="70" workbookViewId="0">
      <selection activeCell="M5" sqref="M5"/>
    </sheetView>
  </sheetViews>
  <sheetFormatPr defaultColWidth="8.87272727272727" defaultRowHeight="14"/>
  <cols>
    <col min="1" max="1" width="10.8727272727273" style="109" customWidth="1"/>
    <col min="2" max="2" width="18.3727272727273" style="109" customWidth="1"/>
    <col min="3" max="3" width="15.5" style="109" customWidth="1"/>
    <col min="4" max="4" width="14.7545454545455" style="109" customWidth="1"/>
    <col min="5" max="5" width="23.8727272727273" style="109" customWidth="1"/>
    <col min="6" max="6" width="29.5" style="109" customWidth="1"/>
    <col min="7" max="7" width="19.3727272727273" style="109" customWidth="1"/>
    <col min="8" max="8" width="12.6272727272727" style="109" customWidth="1"/>
    <col min="9" max="9" width="23.3727272727273" style="109" customWidth="1"/>
    <col min="10" max="10" width="8.87272727272727" style="109"/>
    <col min="11" max="12" width="8.87272727272727" style="110"/>
    <col min="13" max="13" width="39" style="110" customWidth="1"/>
    <col min="14" max="16" width="8.87272727272727" style="110"/>
    <col min="17" max="16384" width="8.87272727272727" style="109"/>
  </cols>
  <sheetData>
    <row r="1" ht="35.45" customHeight="1" spans="1:9">
      <c r="A1" s="18" t="s">
        <v>0</v>
      </c>
      <c r="B1" s="18"/>
      <c r="C1" s="18"/>
      <c r="D1" s="18"/>
      <c r="E1" s="18"/>
      <c r="F1" s="18"/>
      <c r="G1" s="18"/>
      <c r="H1" s="18"/>
      <c r="I1" s="18"/>
    </row>
    <row r="2" ht="28.9" customHeight="1" spans="1:9">
      <c r="A2" s="111" t="s">
        <v>1</v>
      </c>
      <c r="B2" s="112"/>
      <c r="C2" s="112"/>
      <c r="D2" s="113" t="s">
        <v>2</v>
      </c>
      <c r="E2" s="113"/>
      <c r="F2" s="114" t="s">
        <v>3</v>
      </c>
      <c r="G2" s="113"/>
      <c r="H2" s="113"/>
      <c r="I2" s="169"/>
    </row>
    <row r="3" ht="28.9" customHeight="1" spans="1:9">
      <c r="A3" s="115" t="s">
        <v>4</v>
      </c>
      <c r="B3" s="116"/>
      <c r="C3" s="116"/>
      <c r="D3" s="116"/>
      <c r="E3" s="116"/>
      <c r="F3" s="116"/>
      <c r="G3" s="116"/>
      <c r="H3" s="116"/>
      <c r="I3" s="170"/>
    </row>
    <row r="4" ht="36" customHeight="1" spans="1:9">
      <c r="A4" s="117" t="s">
        <v>5</v>
      </c>
      <c r="B4" s="118"/>
      <c r="C4" s="40" t="s">
        <v>6</v>
      </c>
      <c r="D4" s="118"/>
      <c r="E4" s="40" t="s">
        <v>7</v>
      </c>
      <c r="F4" s="119"/>
      <c r="G4" s="120"/>
      <c r="H4" s="121" t="s">
        <v>8</v>
      </c>
      <c r="I4" s="171"/>
    </row>
    <row r="5" ht="36" customHeight="1" spans="1:9">
      <c r="A5" s="117" t="s">
        <v>9</v>
      </c>
      <c r="B5" s="122"/>
      <c r="C5" s="40" t="s">
        <v>10</v>
      </c>
      <c r="D5" s="118"/>
      <c r="E5" s="40" t="s">
        <v>11</v>
      </c>
      <c r="F5" s="122"/>
      <c r="G5" s="122"/>
      <c r="H5" s="123"/>
      <c r="I5" s="172"/>
    </row>
    <row r="6" ht="36" customHeight="1" spans="1:9">
      <c r="A6" s="117" t="s">
        <v>12</v>
      </c>
      <c r="B6" s="118"/>
      <c r="C6" s="118"/>
      <c r="D6" s="118"/>
      <c r="E6" s="40" t="s">
        <v>13</v>
      </c>
      <c r="F6" s="122"/>
      <c r="G6" s="122"/>
      <c r="H6" s="123"/>
      <c r="I6" s="172"/>
    </row>
    <row r="7" ht="37.5" customHeight="1" spans="1:9">
      <c r="A7" s="117" t="s">
        <v>14</v>
      </c>
      <c r="B7" s="122"/>
      <c r="C7" s="122"/>
      <c r="D7" s="122"/>
      <c r="E7" s="40" t="s">
        <v>15</v>
      </c>
      <c r="F7" s="122"/>
      <c r="G7" s="122"/>
      <c r="H7" s="123"/>
      <c r="I7" s="172"/>
    </row>
    <row r="8" ht="33.75" customHeight="1" spans="1:9">
      <c r="A8" s="117" t="s">
        <v>16</v>
      </c>
      <c r="B8" s="118"/>
      <c r="C8" s="118"/>
      <c r="D8" s="118"/>
      <c r="E8" s="40" t="s">
        <v>17</v>
      </c>
      <c r="F8" s="124"/>
      <c r="G8" s="125"/>
      <c r="H8" s="123"/>
      <c r="I8" s="172"/>
    </row>
    <row r="9" ht="36" customHeight="1" spans="1:9">
      <c r="A9" s="126" t="s">
        <v>18</v>
      </c>
      <c r="B9" s="127"/>
      <c r="C9" s="128"/>
      <c r="D9" s="129"/>
      <c r="E9" s="126" t="s">
        <v>19</v>
      </c>
      <c r="F9" s="130"/>
      <c r="G9" s="40" t="s">
        <v>20</v>
      </c>
      <c r="H9" s="40"/>
      <c r="I9" s="118"/>
    </row>
    <row r="10" ht="36" customHeight="1" spans="1:9">
      <c r="A10" s="131" t="s">
        <v>21</v>
      </c>
      <c r="B10" s="132"/>
      <c r="C10" s="132"/>
      <c r="D10" s="132"/>
      <c r="E10" s="133" t="s">
        <v>22</v>
      </c>
      <c r="F10" s="134"/>
      <c r="G10" s="135" t="s">
        <v>23</v>
      </c>
      <c r="H10" s="136"/>
      <c r="I10" s="173"/>
    </row>
    <row r="11" ht="28.9" customHeight="1" spans="1:9">
      <c r="A11" s="137" t="s">
        <v>24</v>
      </c>
      <c r="B11" s="138"/>
      <c r="C11" s="138"/>
      <c r="D11" s="138"/>
      <c r="E11" s="138"/>
      <c r="F11" s="138"/>
      <c r="G11" s="138"/>
      <c r="H11" s="138"/>
      <c r="I11" s="174"/>
    </row>
    <row r="12" ht="28.9" customHeight="1" spans="1:9">
      <c r="A12" s="139" t="s">
        <v>25</v>
      </c>
      <c r="B12" s="140"/>
      <c r="C12" s="141"/>
      <c r="D12" s="142"/>
      <c r="E12" s="143"/>
      <c r="F12" s="133" t="s">
        <v>26</v>
      </c>
      <c r="G12" s="142"/>
      <c r="H12" s="144"/>
      <c r="I12" s="175"/>
    </row>
    <row r="13" ht="28.9" customHeight="1" spans="1:9">
      <c r="A13" s="145" t="s">
        <v>27</v>
      </c>
      <c r="B13" s="146"/>
      <c r="C13" s="146"/>
      <c r="D13" s="146"/>
      <c r="E13" s="146"/>
      <c r="F13" s="146"/>
      <c r="G13" s="146"/>
      <c r="H13" s="146"/>
      <c r="I13" s="176"/>
    </row>
    <row r="14" ht="28.9" customHeight="1" spans="1:9">
      <c r="A14" s="147" t="s">
        <v>28</v>
      </c>
      <c r="B14" s="40" t="s">
        <v>29</v>
      </c>
      <c r="C14" s="40" t="s">
        <v>30</v>
      </c>
      <c r="D14" s="40" t="s">
        <v>31</v>
      </c>
      <c r="E14" s="40" t="s">
        <v>32</v>
      </c>
      <c r="F14" s="40" t="s">
        <v>33</v>
      </c>
      <c r="G14" s="148" t="s">
        <v>34</v>
      </c>
      <c r="H14" s="149"/>
      <c r="I14" s="177"/>
    </row>
    <row r="15" ht="28.9" customHeight="1" spans="1:9">
      <c r="A15" s="150"/>
      <c r="B15" s="118"/>
      <c r="C15" s="151"/>
      <c r="D15" s="151"/>
      <c r="E15" s="151"/>
      <c r="F15" s="151"/>
      <c r="G15" s="127"/>
      <c r="H15" s="128"/>
      <c r="I15" s="178"/>
    </row>
    <row r="16" ht="28.9" customHeight="1" spans="1:9">
      <c r="A16" s="150"/>
      <c r="B16" s="118"/>
      <c r="C16" s="151"/>
      <c r="D16" s="151"/>
      <c r="E16" s="151"/>
      <c r="F16" s="151"/>
      <c r="G16" s="127"/>
      <c r="H16" s="128"/>
      <c r="I16" s="178"/>
    </row>
    <row r="17" ht="28.9" customHeight="1" spans="1:9">
      <c r="A17" s="152"/>
      <c r="B17" s="118"/>
      <c r="C17" s="151"/>
      <c r="D17" s="151"/>
      <c r="E17" s="151"/>
      <c r="F17" s="151"/>
      <c r="G17" s="127"/>
      <c r="H17" s="128"/>
      <c r="I17" s="178"/>
    </row>
    <row r="18" ht="28.9" customHeight="1" spans="1:9">
      <c r="A18" s="147" t="s">
        <v>35</v>
      </c>
      <c r="B18" s="40" t="s">
        <v>29</v>
      </c>
      <c r="C18" s="40" t="s">
        <v>30</v>
      </c>
      <c r="D18" s="40" t="s">
        <v>31</v>
      </c>
      <c r="E18" s="40" t="s">
        <v>32</v>
      </c>
      <c r="F18" s="40" t="s">
        <v>33</v>
      </c>
      <c r="G18" s="148" t="s">
        <v>34</v>
      </c>
      <c r="H18" s="149"/>
      <c r="I18" s="177"/>
    </row>
    <row r="19" ht="28.9" customHeight="1" spans="1:9">
      <c r="A19" s="150"/>
      <c r="B19" s="118"/>
      <c r="C19" s="151"/>
      <c r="D19" s="151"/>
      <c r="E19" s="151"/>
      <c r="F19" s="151"/>
      <c r="G19" s="127"/>
      <c r="H19" s="128"/>
      <c r="I19" s="178"/>
    </row>
    <row r="20" ht="28.9" customHeight="1" spans="1:9">
      <c r="A20" s="150"/>
      <c r="B20" s="118"/>
      <c r="C20" s="151"/>
      <c r="D20" s="151"/>
      <c r="E20" s="151"/>
      <c r="F20" s="151"/>
      <c r="G20" s="127"/>
      <c r="H20" s="128"/>
      <c r="I20" s="178"/>
    </row>
    <row r="21" ht="28.9" customHeight="1" spans="1:9">
      <c r="A21" s="153"/>
      <c r="B21" s="118"/>
      <c r="C21" s="151"/>
      <c r="D21" s="151"/>
      <c r="E21" s="151"/>
      <c r="F21" s="151"/>
      <c r="G21" s="127"/>
      <c r="H21" s="128"/>
      <c r="I21" s="178"/>
    </row>
    <row r="22" ht="39" customHeight="1" spans="1:9">
      <c r="A22" s="137" t="s">
        <v>36</v>
      </c>
      <c r="B22" s="138"/>
      <c r="C22" s="138"/>
      <c r="D22" s="138"/>
      <c r="E22" s="138"/>
      <c r="F22" s="138"/>
      <c r="G22" s="138"/>
      <c r="H22" s="138"/>
      <c r="I22" s="174"/>
    </row>
    <row r="23" ht="39" customHeight="1" spans="1:9">
      <c r="A23" s="117" t="s">
        <v>37</v>
      </c>
      <c r="B23" s="40" t="s">
        <v>29</v>
      </c>
      <c r="C23" s="40" t="s">
        <v>38</v>
      </c>
      <c r="D23" s="40" t="s">
        <v>39</v>
      </c>
      <c r="E23" s="40" t="s">
        <v>40</v>
      </c>
      <c r="F23" s="148" t="s">
        <v>41</v>
      </c>
      <c r="G23" s="149"/>
      <c r="H23" s="40" t="s">
        <v>42</v>
      </c>
      <c r="I23" s="179" t="s">
        <v>43</v>
      </c>
    </row>
    <row r="24" ht="47.45" customHeight="1" spans="1:9">
      <c r="A24" s="154">
        <v>1</v>
      </c>
      <c r="B24" s="118"/>
      <c r="C24" s="155"/>
      <c r="D24" s="151"/>
      <c r="E24" s="151"/>
      <c r="F24" s="156"/>
      <c r="G24" s="157"/>
      <c r="H24" s="158"/>
      <c r="I24" s="180"/>
    </row>
    <row r="25" ht="47.45" customHeight="1" spans="1:9">
      <c r="A25" s="154">
        <v>2</v>
      </c>
      <c r="B25" s="118"/>
      <c r="C25" s="155"/>
      <c r="D25" s="151"/>
      <c r="E25" s="151"/>
      <c r="F25" s="156"/>
      <c r="G25" s="157"/>
      <c r="H25" s="158"/>
      <c r="I25" s="180"/>
    </row>
    <row r="26" ht="47.45" customHeight="1" spans="1:9">
      <c r="A26" s="154">
        <v>3</v>
      </c>
      <c r="B26" s="118"/>
      <c r="C26" s="155"/>
      <c r="D26" s="151"/>
      <c r="E26" s="151"/>
      <c r="F26" s="156"/>
      <c r="G26" s="157"/>
      <c r="H26" s="158"/>
      <c r="I26" s="180"/>
    </row>
    <row r="27" ht="47.45" customHeight="1" spans="1:9">
      <c r="A27" s="154">
        <v>4</v>
      </c>
      <c r="B27" s="118"/>
      <c r="C27" s="155"/>
      <c r="D27" s="151"/>
      <c r="E27" s="151"/>
      <c r="F27" s="156"/>
      <c r="G27" s="157"/>
      <c r="H27" s="158"/>
      <c r="I27" s="180"/>
    </row>
    <row r="28" ht="47.45" customHeight="1" spans="1:9">
      <c r="A28" s="154">
        <v>5</v>
      </c>
      <c r="B28" s="118"/>
      <c r="C28" s="155"/>
      <c r="D28" s="151"/>
      <c r="E28" s="151"/>
      <c r="F28" s="156"/>
      <c r="G28" s="157"/>
      <c r="H28" s="158"/>
      <c r="I28" s="180"/>
    </row>
    <row r="29" ht="47.45" customHeight="1" spans="1:9">
      <c r="A29" s="154">
        <v>6</v>
      </c>
      <c r="B29" s="118"/>
      <c r="C29" s="155"/>
      <c r="D29" s="151"/>
      <c r="E29" s="151"/>
      <c r="F29" s="156"/>
      <c r="G29" s="157"/>
      <c r="H29" s="158"/>
      <c r="I29" s="180"/>
    </row>
    <row r="30" ht="47.45" customHeight="1" spans="1:9">
      <c r="A30" s="154">
        <v>7</v>
      </c>
      <c r="B30" s="118"/>
      <c r="C30" s="155"/>
      <c r="D30" s="151"/>
      <c r="E30" s="151"/>
      <c r="F30" s="156"/>
      <c r="G30" s="157"/>
      <c r="H30" s="158"/>
      <c r="I30" s="180"/>
    </row>
    <row r="31" ht="47.45" customHeight="1" spans="1:9">
      <c r="A31" s="154">
        <v>8</v>
      </c>
      <c r="B31" s="118"/>
      <c r="C31" s="155"/>
      <c r="D31" s="151"/>
      <c r="E31" s="151"/>
      <c r="F31" s="156"/>
      <c r="G31" s="157"/>
      <c r="H31" s="158"/>
      <c r="I31" s="180"/>
    </row>
    <row r="32" ht="47.45" customHeight="1" spans="1:9">
      <c r="A32" s="154">
        <v>9</v>
      </c>
      <c r="B32" s="118"/>
      <c r="C32" s="155"/>
      <c r="D32" s="151"/>
      <c r="E32" s="151"/>
      <c r="F32" s="156"/>
      <c r="G32" s="157"/>
      <c r="H32" s="158"/>
      <c r="I32" s="180"/>
    </row>
    <row r="33" ht="47.45" customHeight="1" spans="1:9">
      <c r="A33" s="154">
        <v>10</v>
      </c>
      <c r="B33" s="118"/>
      <c r="C33" s="155"/>
      <c r="D33" s="151"/>
      <c r="E33" s="151"/>
      <c r="F33" s="156"/>
      <c r="G33" s="157"/>
      <c r="H33" s="158"/>
      <c r="I33" s="180"/>
    </row>
    <row r="34" ht="43.15" customHeight="1" spans="1:9">
      <c r="A34" s="137" t="s">
        <v>44</v>
      </c>
      <c r="B34" s="138"/>
      <c r="C34" s="138"/>
      <c r="D34" s="138"/>
      <c r="E34" s="138"/>
      <c r="F34" s="138"/>
      <c r="G34" s="138"/>
      <c r="H34" s="138"/>
      <c r="I34" s="174"/>
    </row>
    <row r="35" ht="33" customHeight="1" spans="1:9">
      <c r="A35" s="117" t="s">
        <v>37</v>
      </c>
      <c r="B35" s="40" t="s">
        <v>45</v>
      </c>
      <c r="C35" s="148" t="s">
        <v>46</v>
      </c>
      <c r="D35" s="159"/>
      <c r="E35" s="40" t="s">
        <v>47</v>
      </c>
      <c r="F35" s="148" t="s">
        <v>48</v>
      </c>
      <c r="G35" s="149"/>
      <c r="H35" s="149"/>
      <c r="I35" s="177"/>
    </row>
    <row r="36" ht="38.45" customHeight="1" spans="1:9">
      <c r="A36" s="154"/>
      <c r="B36" s="118"/>
      <c r="C36" s="156"/>
      <c r="D36" s="157"/>
      <c r="E36" s="151"/>
      <c r="F36" s="156"/>
      <c r="G36" s="160"/>
      <c r="H36" s="160"/>
      <c r="I36" s="181"/>
    </row>
    <row r="37" ht="38.45" customHeight="1" spans="1:9">
      <c r="A37" s="154"/>
      <c r="B37" s="118"/>
      <c r="C37" s="156"/>
      <c r="D37" s="157"/>
      <c r="E37" s="151"/>
      <c r="F37" s="156"/>
      <c r="G37" s="160"/>
      <c r="H37" s="160"/>
      <c r="I37" s="181"/>
    </row>
    <row r="38" ht="38.45" customHeight="1" spans="1:9">
      <c r="A38" s="154"/>
      <c r="B38" s="118"/>
      <c r="C38" s="156"/>
      <c r="D38" s="157"/>
      <c r="E38" s="151"/>
      <c r="F38" s="156"/>
      <c r="G38" s="160"/>
      <c r="H38" s="160"/>
      <c r="I38" s="181"/>
    </row>
    <row r="39" ht="38.45" customHeight="1" spans="1:9">
      <c r="A39" s="154"/>
      <c r="B39" s="118"/>
      <c r="C39" s="156"/>
      <c r="D39" s="157"/>
      <c r="E39" s="151"/>
      <c r="F39" s="156"/>
      <c r="G39" s="160"/>
      <c r="H39" s="160"/>
      <c r="I39" s="181"/>
    </row>
    <row r="40" ht="38.45" customHeight="1" spans="1:9">
      <c r="A40" s="154"/>
      <c r="B40" s="118"/>
      <c r="C40" s="156"/>
      <c r="D40" s="157"/>
      <c r="E40" s="151"/>
      <c r="F40" s="156"/>
      <c r="G40" s="160"/>
      <c r="H40" s="160"/>
      <c r="I40" s="181"/>
    </row>
    <row r="41" ht="38.45" customHeight="1" spans="1:9">
      <c r="A41" s="154"/>
      <c r="B41" s="118"/>
      <c r="C41" s="156"/>
      <c r="D41" s="157"/>
      <c r="E41" s="151"/>
      <c r="F41" s="156"/>
      <c r="G41" s="160"/>
      <c r="H41" s="160"/>
      <c r="I41" s="181"/>
    </row>
    <row r="42" ht="38.45" customHeight="1" spans="1:9">
      <c r="A42" s="154"/>
      <c r="B42" s="118"/>
      <c r="C42" s="156"/>
      <c r="D42" s="157"/>
      <c r="E42" s="151"/>
      <c r="F42" s="156"/>
      <c r="G42" s="160"/>
      <c r="H42" s="160"/>
      <c r="I42" s="181"/>
    </row>
    <row r="43" ht="38.45" customHeight="1" spans="1:9">
      <c r="A43" s="154"/>
      <c r="B43" s="118"/>
      <c r="C43" s="156"/>
      <c r="D43" s="157"/>
      <c r="E43" s="151"/>
      <c r="F43" s="156"/>
      <c r="G43" s="160"/>
      <c r="H43" s="160"/>
      <c r="I43" s="181"/>
    </row>
    <row r="44" ht="38.45" customHeight="1" spans="1:9">
      <c r="A44" s="154"/>
      <c r="B44" s="118"/>
      <c r="C44" s="156"/>
      <c r="D44" s="157"/>
      <c r="E44" s="151"/>
      <c r="F44" s="156"/>
      <c r="G44" s="160"/>
      <c r="H44" s="160"/>
      <c r="I44" s="181"/>
    </row>
    <row r="45" ht="38.45" customHeight="1" spans="1:9">
      <c r="A45" s="161"/>
      <c r="B45" s="118"/>
      <c r="C45" s="156"/>
      <c r="D45" s="157"/>
      <c r="E45" s="151"/>
      <c r="F45" s="156"/>
      <c r="G45" s="160"/>
      <c r="H45" s="160"/>
      <c r="I45" s="181"/>
    </row>
    <row r="46" ht="35.45" customHeight="1" spans="1:9">
      <c r="A46" s="137" t="s">
        <v>49</v>
      </c>
      <c r="B46" s="138"/>
      <c r="C46" s="138"/>
      <c r="D46" s="138"/>
      <c r="E46" s="138"/>
      <c r="F46" s="138"/>
      <c r="G46" s="138"/>
      <c r="H46" s="138"/>
      <c r="I46" s="174"/>
    </row>
    <row r="47" ht="30" customHeight="1" spans="1:9">
      <c r="A47" s="117" t="s">
        <v>50</v>
      </c>
      <c r="B47" s="162"/>
      <c r="C47" s="40" t="s">
        <v>51</v>
      </c>
      <c r="D47" s="40"/>
      <c r="E47" s="148" t="s">
        <v>52</v>
      </c>
      <c r="F47" s="149"/>
      <c r="G47" s="149"/>
      <c r="H47" s="149"/>
      <c r="I47" s="177"/>
    </row>
    <row r="48" ht="22.15" customHeight="1" spans="1:9">
      <c r="A48" s="117"/>
      <c r="B48" s="162"/>
      <c r="C48" s="118"/>
      <c r="D48" s="118"/>
      <c r="E48" s="127"/>
      <c r="F48" s="128"/>
      <c r="G48" s="128"/>
      <c r="H48" s="128"/>
      <c r="I48" s="178"/>
    </row>
    <row r="49" ht="22.15" customHeight="1" spans="1:9">
      <c r="A49" s="117"/>
      <c r="B49" s="162"/>
      <c r="C49" s="118"/>
      <c r="D49" s="118"/>
      <c r="E49" s="127"/>
      <c r="F49" s="128"/>
      <c r="G49" s="128"/>
      <c r="H49" s="128"/>
      <c r="I49" s="178"/>
    </row>
    <row r="50" ht="22.15" customHeight="1" spans="1:9">
      <c r="A50" s="117"/>
      <c r="B50" s="162"/>
      <c r="C50" s="118"/>
      <c r="D50" s="118"/>
      <c r="E50" s="127"/>
      <c r="F50" s="128"/>
      <c r="G50" s="128"/>
      <c r="H50" s="128"/>
      <c r="I50" s="178"/>
    </row>
    <row r="51" ht="22.15" customHeight="1" spans="1:9">
      <c r="A51" s="117"/>
      <c r="B51" s="162"/>
      <c r="C51" s="118"/>
      <c r="D51" s="118"/>
      <c r="E51" s="127"/>
      <c r="F51" s="128"/>
      <c r="G51" s="128"/>
      <c r="H51" s="128"/>
      <c r="I51" s="178"/>
    </row>
    <row r="52" ht="22.15" customHeight="1" spans="1:9">
      <c r="A52" s="117"/>
      <c r="B52" s="162"/>
      <c r="C52" s="163"/>
      <c r="D52" s="163"/>
      <c r="E52" s="127"/>
      <c r="F52" s="128"/>
      <c r="G52" s="128"/>
      <c r="H52" s="128"/>
      <c r="I52" s="178"/>
    </row>
    <row r="53" ht="30" customHeight="1" spans="1:9">
      <c r="A53" s="164" t="s">
        <v>53</v>
      </c>
      <c r="B53" s="165"/>
      <c r="C53" s="165"/>
      <c r="D53" s="165"/>
      <c r="E53" s="165"/>
      <c r="F53" s="165"/>
      <c r="G53" s="165"/>
      <c r="H53" s="165"/>
      <c r="I53" s="182"/>
    </row>
    <row r="54" ht="30" customHeight="1" spans="1:9">
      <c r="A54" s="117" t="s">
        <v>54</v>
      </c>
      <c r="B54" s="40" t="s">
        <v>5</v>
      </c>
      <c r="C54" s="40" t="s">
        <v>55</v>
      </c>
      <c r="D54" s="40" t="s">
        <v>12</v>
      </c>
      <c r="E54" s="40"/>
      <c r="F54" s="40" t="s">
        <v>56</v>
      </c>
      <c r="G54" s="40"/>
      <c r="H54" s="40"/>
      <c r="I54" s="179"/>
    </row>
    <row r="55" ht="30" customHeight="1" spans="1:9">
      <c r="A55" s="166"/>
      <c r="B55" s="118"/>
      <c r="C55" s="167"/>
      <c r="D55" s="118"/>
      <c r="E55" s="118"/>
      <c r="F55" s="118"/>
      <c r="G55" s="118"/>
      <c r="H55" s="118"/>
      <c r="I55" s="183"/>
    </row>
    <row r="56" ht="30" customHeight="1" spans="1:9">
      <c r="A56" s="166"/>
      <c r="B56" s="118"/>
      <c r="C56" s="167"/>
      <c r="D56" s="118"/>
      <c r="E56" s="118"/>
      <c r="F56" s="118"/>
      <c r="G56" s="118"/>
      <c r="H56" s="118"/>
      <c r="I56" s="183"/>
    </row>
    <row r="57" ht="30" customHeight="1" spans="1:9">
      <c r="A57" s="166"/>
      <c r="B57" s="118"/>
      <c r="C57" s="167"/>
      <c r="D57" s="118"/>
      <c r="E57" s="118"/>
      <c r="F57" s="118"/>
      <c r="G57" s="118"/>
      <c r="H57" s="118"/>
      <c r="I57" s="183"/>
    </row>
    <row r="58" ht="30" customHeight="1" spans="1:9">
      <c r="A58" s="166"/>
      <c r="B58" s="118"/>
      <c r="C58" s="167"/>
      <c r="D58" s="118"/>
      <c r="E58" s="118"/>
      <c r="F58" s="118"/>
      <c r="G58" s="118"/>
      <c r="H58" s="118"/>
      <c r="I58" s="183"/>
    </row>
    <row r="59" ht="30" customHeight="1" spans="1:9">
      <c r="A59" s="166"/>
      <c r="B59" s="118"/>
      <c r="C59" s="167"/>
      <c r="D59" s="118"/>
      <c r="E59" s="118"/>
      <c r="F59" s="118"/>
      <c r="G59" s="118"/>
      <c r="H59" s="118"/>
      <c r="I59" s="183"/>
    </row>
    <row r="60" ht="30" customHeight="1" spans="1:9">
      <c r="A60" s="166"/>
      <c r="B60" s="118"/>
      <c r="C60" s="167"/>
      <c r="D60" s="118"/>
      <c r="E60" s="118"/>
      <c r="F60" s="118"/>
      <c r="G60" s="118"/>
      <c r="H60" s="118"/>
      <c r="I60" s="183"/>
    </row>
    <row r="61" ht="30" customHeight="1" spans="1:9">
      <c r="A61" s="166"/>
      <c r="B61" s="118"/>
      <c r="C61" s="167"/>
      <c r="D61" s="118"/>
      <c r="E61" s="118"/>
      <c r="F61" s="118"/>
      <c r="G61" s="118"/>
      <c r="H61" s="118"/>
      <c r="I61" s="183"/>
    </row>
    <row r="62" ht="30" customHeight="1" spans="1:9">
      <c r="A62" s="168"/>
      <c r="B62" s="118"/>
      <c r="C62" s="167"/>
      <c r="D62" s="118"/>
      <c r="E62" s="118"/>
      <c r="F62" s="118"/>
      <c r="G62" s="118"/>
      <c r="H62" s="118"/>
      <c r="I62" s="183"/>
    </row>
    <row r="63" ht="30" customHeight="1" spans="1:9">
      <c r="A63" s="137" t="s">
        <v>57</v>
      </c>
      <c r="B63" s="138"/>
      <c r="C63" s="138"/>
      <c r="D63" s="138"/>
      <c r="E63" s="138"/>
      <c r="F63" s="138"/>
      <c r="G63" s="138"/>
      <c r="H63" s="138"/>
      <c r="I63" s="174"/>
    </row>
    <row r="64" ht="30" customHeight="1" spans="1:9">
      <c r="A64" s="117" t="s">
        <v>58</v>
      </c>
      <c r="B64" s="162"/>
      <c r="C64" s="162"/>
      <c r="D64" s="162"/>
      <c r="E64" s="162"/>
      <c r="F64" s="40" t="s">
        <v>59</v>
      </c>
      <c r="G64" s="40"/>
      <c r="H64" s="40"/>
      <c r="I64" s="179"/>
    </row>
    <row r="65" ht="99" customHeight="1" spans="1:9">
      <c r="A65" s="184"/>
      <c r="B65" s="185"/>
      <c r="C65" s="185"/>
      <c r="D65" s="185"/>
      <c r="E65" s="186"/>
      <c r="F65" s="187"/>
      <c r="G65" s="185"/>
      <c r="H65" s="185"/>
      <c r="I65" s="190"/>
    </row>
    <row r="66" ht="99" customHeight="1" spans="1:9">
      <c r="A66" s="188" t="s">
        <v>60</v>
      </c>
      <c r="B66" s="189"/>
      <c r="C66" s="189"/>
      <c r="D66" s="189"/>
      <c r="E66" s="189"/>
      <c r="F66" s="189"/>
      <c r="G66" s="189"/>
      <c r="H66" s="189"/>
      <c r="I66" s="191"/>
    </row>
  </sheetData>
  <sheetProtection sort="0" autoFilter="0" pivotTables="0"/>
  <mergeCells count="112">
    <mergeCell ref="A1:I1"/>
    <mergeCell ref="A2:C2"/>
    <mergeCell ref="D2:E2"/>
    <mergeCell ref="G2:I2"/>
    <mergeCell ref="A3:I3"/>
    <mergeCell ref="F4:G4"/>
    <mergeCell ref="F5:G5"/>
    <mergeCell ref="B6:D6"/>
    <mergeCell ref="F6:G6"/>
    <mergeCell ref="B7:D7"/>
    <mergeCell ref="F7:G7"/>
    <mergeCell ref="B8:D8"/>
    <mergeCell ref="F8:G8"/>
    <mergeCell ref="B9:D9"/>
    <mergeCell ref="G9:H9"/>
    <mergeCell ref="B10:D10"/>
    <mergeCell ref="G10:H10"/>
    <mergeCell ref="A11:I11"/>
    <mergeCell ref="A12:C12"/>
    <mergeCell ref="D12:E12"/>
    <mergeCell ref="G12:I12"/>
    <mergeCell ref="A13:I13"/>
    <mergeCell ref="G14:I14"/>
    <mergeCell ref="G15:I15"/>
    <mergeCell ref="G16:I16"/>
    <mergeCell ref="G17:I17"/>
    <mergeCell ref="G18:I18"/>
    <mergeCell ref="G19:I19"/>
    <mergeCell ref="G20:I20"/>
    <mergeCell ref="G21:I21"/>
    <mergeCell ref="A22:I22"/>
    <mergeCell ref="F23:G23"/>
    <mergeCell ref="F24:G24"/>
    <mergeCell ref="F25:G25"/>
    <mergeCell ref="F26:G26"/>
    <mergeCell ref="F27:G27"/>
    <mergeCell ref="F28:G28"/>
    <mergeCell ref="F29:G29"/>
    <mergeCell ref="F30:G30"/>
    <mergeCell ref="F31:G31"/>
    <mergeCell ref="F32:G32"/>
    <mergeCell ref="F33:G33"/>
    <mergeCell ref="A34:I34"/>
    <mergeCell ref="C35:D35"/>
    <mergeCell ref="F35:I35"/>
    <mergeCell ref="C36:D36"/>
    <mergeCell ref="F36:I36"/>
    <mergeCell ref="C37:D37"/>
    <mergeCell ref="F37:I37"/>
    <mergeCell ref="C38:D38"/>
    <mergeCell ref="F38:I38"/>
    <mergeCell ref="C39:D39"/>
    <mergeCell ref="F39:I39"/>
    <mergeCell ref="C40:D40"/>
    <mergeCell ref="F40:I40"/>
    <mergeCell ref="C41:D41"/>
    <mergeCell ref="F41:I41"/>
    <mergeCell ref="C42:D42"/>
    <mergeCell ref="F42:I42"/>
    <mergeCell ref="C43:D43"/>
    <mergeCell ref="F43:I43"/>
    <mergeCell ref="C44:D44"/>
    <mergeCell ref="F44:I44"/>
    <mergeCell ref="C45:D45"/>
    <mergeCell ref="F45:I45"/>
    <mergeCell ref="A46:I46"/>
    <mergeCell ref="A47:B47"/>
    <mergeCell ref="C47:D47"/>
    <mergeCell ref="E47:I47"/>
    <mergeCell ref="A48:B48"/>
    <mergeCell ref="C48:D48"/>
    <mergeCell ref="E48:I48"/>
    <mergeCell ref="A49:B49"/>
    <mergeCell ref="C49:D49"/>
    <mergeCell ref="E49:I49"/>
    <mergeCell ref="A50:B50"/>
    <mergeCell ref="C50:D50"/>
    <mergeCell ref="E50:I50"/>
    <mergeCell ref="A51:B51"/>
    <mergeCell ref="C51:D51"/>
    <mergeCell ref="E51:I51"/>
    <mergeCell ref="A52:B52"/>
    <mergeCell ref="C52:D52"/>
    <mergeCell ref="E52:I52"/>
    <mergeCell ref="A53:I53"/>
    <mergeCell ref="D54:E54"/>
    <mergeCell ref="F54:I54"/>
    <mergeCell ref="D55:E55"/>
    <mergeCell ref="F55:I55"/>
    <mergeCell ref="D56:E56"/>
    <mergeCell ref="F56:I56"/>
    <mergeCell ref="D57:E57"/>
    <mergeCell ref="F57:I57"/>
    <mergeCell ref="D58:E58"/>
    <mergeCell ref="F58:I58"/>
    <mergeCell ref="D59:E59"/>
    <mergeCell ref="F59:I59"/>
    <mergeCell ref="D60:E60"/>
    <mergeCell ref="F60:I60"/>
    <mergeCell ref="D61:E61"/>
    <mergeCell ref="F61:I61"/>
    <mergeCell ref="D62:E62"/>
    <mergeCell ref="F62:I62"/>
    <mergeCell ref="A63:I63"/>
    <mergeCell ref="A64:E64"/>
    <mergeCell ref="F64:I64"/>
    <mergeCell ref="A65:E65"/>
    <mergeCell ref="F65:I65"/>
    <mergeCell ref="A66:I66"/>
    <mergeCell ref="A14:A17"/>
    <mergeCell ref="A18:A21"/>
    <mergeCell ref="H4:I8"/>
  </mergeCells>
  <dataValidations count="34">
    <dataValidation showInputMessage="1" showErrorMessage="1" errorTitle="提示" promptTitle="提示" prompt="填写示例：170CM" sqref="B5"/>
    <dataValidation type="list" allowBlank="1" showInputMessage="1" showErrorMessage="1" sqref="D2:E2">
      <formula1>"软件系统架构师"</formula1>
    </dataValidation>
    <dataValidation allowBlank="1" showInputMessage="1" showErrorMessage="1" prompt="格式如：北京大学光华管理学院" sqref="E18 E15:E17 E19:E21"/>
    <dataValidation type="list" showInputMessage="1" showErrorMessage="1" errorTitle="提示" error="请选择是否服从调配" promptTitle="提示" prompt="请选择是否服从调配" sqref="G2:I2">
      <formula1>"是,否"</formula1>
    </dataValidation>
    <dataValidation type="textLength" operator="equal" showInputMessage="1" showErrorMessage="1" errorTitle="提示" error="格式如：1986.05(31岁)" promptTitle="提示" prompt="格式如：1986.05(31岁)" sqref="F4:G4">
      <formula1>12</formula1>
    </dataValidation>
    <dataValidation type="textLength" operator="equal" allowBlank="1" showInputMessage="1" showErrorMessage="1" errorTitle="提示" error="请输入11位手机号码" promptTitle="提示" prompt="请输入11位手机号码" sqref="B10:D10">
      <formula1>11</formula1>
    </dataValidation>
    <dataValidation type="textLength" operator="greaterThan" showInputMessage="1" showErrorMessage="1" errorTitle="提示" error="请输入身份证上的姓名" promptTitle="提示" prompt="请输入身份证上的姓名" sqref="B4">
      <formula1>0</formula1>
    </dataValidation>
    <dataValidation type="list" showInputMessage="1" showErrorMessage="1" errorTitle="提示" error="请选择性别" promptTitle="提示" prompt="请选择性别" sqref="D4">
      <formula1>"男,女"</formula1>
    </dataValidation>
    <dataValidation type="textLength" operator="greaterThan" showInputMessage="1" showErrorMessage="1" errorTitle="提示" error="格式：重庆渝北" promptTitle="提示" prompt="格式：重庆渝北" sqref="D5">
      <formula1>0</formula1>
    </dataValidation>
    <dataValidation type="textLength" operator="equal" showInputMessage="1" showErrorMessage="1" errorTitle="提示" error="请输入18位身份证号码" promptTitle="提示" prompt="请输入18位身份证号码" sqref="F5:G5">
      <formula1>18</formula1>
    </dataValidation>
    <dataValidation allowBlank="1" showInputMessage="1" showErrorMessage="1" prompt="如：年度优秀个人、年度创新项目（排名第2）" sqref="E48:I52"/>
    <dataValidation type="list" showInputMessage="1" showErrorMessage="1" errorTitle="提示" error="请选择政治面貌" promptTitle="提示" prompt="请选择政治面貌" sqref="B6:D6">
      <formula1>"中共党员,中共预备党员,共青团员,民革党员,民盟盟员,民建会员,民进会员,农工党党员,致公党党员,九三学社社员,台盟盟员,无党派人士,群众"</formula1>
    </dataValidation>
    <dataValidation type="textLength" operator="equal" allowBlank="1" showInputMessage="1" showErrorMessage="1" errorTitle="提示" error="格式如：2003.05" promptTitle="提示" prompt="格式如：2003.05" sqref="F6:G6 B7:D7">
      <formula1>7</formula1>
    </dataValidation>
    <dataValidation allowBlank="1" showInputMessage="1" showErrorMessage="1" promptTitle="提示" prompt="须为与应聘岗位高度相关的工作经历的年限，格式如：1年2个月。无则不填" sqref="F7:G7"/>
    <dataValidation type="list" showInputMessage="1" showErrorMessage="1" prompt="下拉选择" sqref="D24:D33">
      <formula1>"机关事业单位,国企,民企,外企,混合所有制,其他"</formula1>
    </dataValidation>
    <dataValidation allowBlank="1" showInputMessage="1" showErrorMessage="1" prompt="如：中级工程师" sqref="B8:D8"/>
    <dataValidation type="whole" operator="between" showInputMessage="1" showErrorMessage="1" errorTitle="提示" error="填写数字" promptTitle="提示" prompt="填写数字" sqref="C55">
      <formula1>0</formula1>
      <formula2>200</formula2>
    </dataValidation>
    <dataValidation allowBlank="1" showInputMessage="1" showErrorMessage="1" prompt="格式如：经济学学士&#10;" sqref="D18 D15:D17 D19:D21"/>
    <dataValidation allowBlank="1" showInputMessage="1" showErrorMessage="1" promptTitle="说明：" prompt="如无着不填" sqref="B9:D9"/>
    <dataValidation allowBlank="1" showInputMessage="1" showErrorMessage="1" promptTitle="说明：" prompt="如无则不填" sqref="F9"/>
    <dataValidation allowBlank="1" showInputMessage="1" showErrorMessage="1" prompt="可填写英语水平相关考试（公共英语、雅思、托福、BEC、翻译证书等）证书或得分，无则留空" sqref="I9"/>
    <dataValidation allowBlank="1" showInputMessage="1" showErrorMessage="1" errorTitle="提示" error="请输入11位手机号码" promptTitle="提示" prompt="请输入11位手机号码" sqref="I10"/>
    <dataValidation type="decimal" operator="between" allowBlank="1" showInputMessage="1" showErrorMessage="1" errorTitle="提示" error="填写数字，如：20.5" promptTitle="提示" prompt="填写数字，如：20.5。如无则不填" sqref="D12:E12">
      <formula1>0</formula1>
      <formula2>5000</formula2>
    </dataValidation>
    <dataValidation type="decimal" operator="between" showInputMessage="1" showErrorMessage="1" errorTitle="提示" error="填写数字，如：10" promptTitle="提示" prompt="填写数字，如10" sqref="G12:I12">
      <formula1>0</formula1>
      <formula2>5000</formula2>
    </dataValidation>
    <dataValidation type="list" allowBlank="1" showInputMessage="1" showErrorMessage="1" prompt="下拉选择" sqref="A55:A62">
      <formula1>"妻子,丈夫,儿子,女儿,父亲,母亲,公公,婆婆,岳父,岳母,兄弟,姐妹"</formula1>
    </dataValidation>
    <dataValidation allowBlank="1" showInputMessage="1" showErrorMessage="1" prompt="格式如：2000.06-2004.08" sqref="B15:B17 B19:B21 B24:B33 B36:B45"/>
    <dataValidation type="textLength" operator="greaterThan" showInputMessage="1" showErrorMessage="1" errorTitle="提示" error="填写姓名" promptTitle="提示" prompt="填写姓名" sqref="B55:B62">
      <formula1>0</formula1>
    </dataValidation>
    <dataValidation type="list" allowBlank="1" showInputMessage="1" showErrorMessage="1" prompt="下拉选择&#10;按学历由高到低填写" sqref="C15:C17 C19:C21">
      <formula1>"博士研究生,硕士研究生,本科,大专,"</formula1>
    </dataValidation>
    <dataValidation type="decimal" operator="between" allowBlank="1" showInputMessage="1" showErrorMessage="1" prompt="填写数字" sqref="C56:C62">
      <formula1>0</formula1>
      <formula2>120</formula2>
    </dataValidation>
    <dataValidation type="list" showInputMessage="1" showErrorMessage="1" errorTitle="提示" error="选择政治面貌" promptTitle="提示" prompt="选择政治面貌" sqref="D55:E62">
      <formula1>"中共党员,中共预备党员,共青团员,民革党员,民盟盟员,民建会员,民进会员,农工党党员,致公党党员,九三学社社员,台盟盟员,无党派人士,群众"</formula1>
    </dataValidation>
    <dataValidation type="list" allowBlank="1" showInputMessage="1" showErrorMessage="1" prompt="下拉选择" sqref="E36:E45">
      <formula1>"项目所属部门负责人,项目经理-对全部成果负责,项目主要参与人-对部分成果负责,辅助参与人"</formula1>
    </dataValidation>
    <dataValidation type="whole" operator="between" allowBlank="1" showInputMessage="1" showErrorMessage="1" errorTitle="提示" error="输入数字" promptTitle="提示" prompt="输入数字" sqref="H24:H33">
      <formula1>0</formula1>
      <formula2>500000</formula2>
    </dataValidation>
    <dataValidation allowBlank="1" showInputMessage="1" showErrorMessage="1" prompt="格式如：张三，时任总经理，13800000000" sqref="I24:I33"/>
    <dataValidation allowBlank="1" showInputMessage="1" showErrorMessage="1" prompt="有则填写，如“优秀”、“合格”、“称职”等；无则留空" sqref="C48:D52"/>
  </dataValidations>
  <printOptions horizontalCentered="1"/>
  <pageMargins left="0.313888888888889" right="0.313888888888889" top="0.393055555555556" bottom="0.393055555555556" header="0.313888888888889" footer="0.313888888888889"/>
  <pageSetup paperSize="9" scale="5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6"/>
  <sheetViews>
    <sheetView view="pageBreakPreview" zoomScale="55" zoomScaleNormal="70" workbookViewId="0">
      <selection activeCell="K13" sqref="K13"/>
    </sheetView>
  </sheetViews>
  <sheetFormatPr defaultColWidth="8.87272727272727" defaultRowHeight="14"/>
  <cols>
    <col min="1" max="1" width="10.8727272727273" style="17" customWidth="1"/>
    <col min="2" max="2" width="16.5" style="17" customWidth="1"/>
    <col min="3" max="3" width="15.5" style="17" customWidth="1"/>
    <col min="4" max="4" width="14.7545454545455" style="17" customWidth="1"/>
    <col min="5" max="5" width="23.8727272727273" style="17" customWidth="1"/>
    <col min="6" max="6" width="29.5" style="17" customWidth="1"/>
    <col min="7" max="7" width="19.3727272727273" style="17" customWidth="1"/>
    <col min="8" max="8" width="12.6272727272727" style="17" customWidth="1"/>
    <col min="9" max="9" width="23.3727272727273" style="17" customWidth="1"/>
    <col min="10" max="10" width="18.5" style="17" customWidth="1"/>
    <col min="11" max="11" width="26.7545454545455" style="17" customWidth="1"/>
    <col min="12" max="12" width="27.8727272727273" style="17" customWidth="1"/>
    <col min="13" max="13" width="26.2545454545455" style="17" customWidth="1"/>
    <col min="14" max="16384" width="8.87272727272727" style="17"/>
  </cols>
  <sheetData>
    <row r="1" ht="35.45" customHeight="1" spans="1:9">
      <c r="A1" s="18" t="s">
        <v>61</v>
      </c>
      <c r="B1" s="18"/>
      <c r="C1" s="18"/>
      <c r="D1" s="18"/>
      <c r="E1" s="18"/>
      <c r="F1" s="18"/>
      <c r="G1" s="18"/>
      <c r="H1" s="18"/>
      <c r="I1" s="18"/>
    </row>
    <row r="2" ht="28.9" customHeight="1" spans="1:11">
      <c r="A2" s="19" t="s">
        <v>1</v>
      </c>
      <c r="B2" s="20"/>
      <c r="C2" s="20"/>
      <c r="D2" s="21" t="str">
        <f>IF('应聘报名表（个人填写）'!D2:E2=0,"",'应聘报名表（个人填写）'!D2:E2)</f>
        <v>软件系统架构师</v>
      </c>
      <c r="E2" s="21"/>
      <c r="F2" s="20" t="s">
        <v>3</v>
      </c>
      <c r="G2" s="21" t="str">
        <f>IF('应聘报名表（个人填写）'!G2:I2=0,"",'应聘报名表（个人填写）'!G2:I2)</f>
        <v/>
      </c>
      <c r="H2" s="21"/>
      <c r="I2" s="81"/>
      <c r="J2" s="82" t="s">
        <v>62</v>
      </c>
      <c r="K2" s="82" t="e">
        <f>IF(VLOOKUP(MAX($J$15:$J$21),$J$15:$K$21,2,0)=0,"",VLOOKUP(MAX($J$15:$J$21),$J$15:$K$21,2,0))</f>
        <v>#N/A</v>
      </c>
    </row>
    <row r="3" ht="28.9" customHeight="1" spans="1:11">
      <c r="A3" s="22" t="s">
        <v>4</v>
      </c>
      <c r="B3" s="23"/>
      <c r="C3" s="23"/>
      <c r="D3" s="23"/>
      <c r="E3" s="23"/>
      <c r="F3" s="23"/>
      <c r="G3" s="23"/>
      <c r="H3" s="23"/>
      <c r="I3" s="83"/>
      <c r="J3" s="84" t="s">
        <v>63</v>
      </c>
      <c r="K3" s="84">
        <v>4</v>
      </c>
    </row>
    <row r="4" ht="36" customHeight="1" spans="1:11">
      <c r="A4" s="24" t="s">
        <v>5</v>
      </c>
      <c r="B4" s="25" t="str">
        <f>IF('应聘报名表（个人填写）'!B4=0,"",'应聘报名表（个人填写）'!B4)</f>
        <v/>
      </c>
      <c r="C4" s="26" t="s">
        <v>6</v>
      </c>
      <c r="D4" s="25" t="str">
        <f>IF('应聘报名表（个人填写）'!D4=0,"",'应聘报名表（个人填写）'!D4)</f>
        <v/>
      </c>
      <c r="E4" s="26" t="s">
        <v>7</v>
      </c>
      <c r="F4" s="27" t="str">
        <f>IF('应聘报名表（个人填写）'!F4:G4=0,"",'应聘报名表（个人填写）'!F4:G4)</f>
        <v/>
      </c>
      <c r="G4" s="28"/>
      <c r="H4" s="29" t="s">
        <v>64</v>
      </c>
      <c r="I4" s="85"/>
      <c r="J4" s="84" t="s">
        <v>65</v>
      </c>
      <c r="K4" s="84">
        <v>3</v>
      </c>
    </row>
    <row r="5" ht="36" customHeight="1" spans="1:11">
      <c r="A5" s="24" t="s">
        <v>66</v>
      </c>
      <c r="B5" s="30" t="str">
        <f>IF('应聘报名表（个人填写）'!B5=0,"",'应聘报名表（个人填写）'!B5)</f>
        <v/>
      </c>
      <c r="C5" s="26" t="s">
        <v>10</v>
      </c>
      <c r="D5" s="31">
        <f>'应聘报名表（个人填写）'!D5</f>
        <v>0</v>
      </c>
      <c r="E5" s="26" t="s">
        <v>11</v>
      </c>
      <c r="F5" s="25" t="str">
        <f>IF('应聘报名表（个人填写）'!F5:G5=0,"",'应聘报名表（个人填写）'!F5:G5)</f>
        <v/>
      </c>
      <c r="G5" s="25"/>
      <c r="H5" s="32"/>
      <c r="I5" s="86"/>
      <c r="J5" s="84" t="s">
        <v>67</v>
      </c>
      <c r="K5" s="84">
        <v>2</v>
      </c>
    </row>
    <row r="6" ht="36" customHeight="1" spans="1:11">
      <c r="A6" s="24" t="s">
        <v>12</v>
      </c>
      <c r="B6" s="25" t="str">
        <f>IF('应聘报名表（个人填写）'!B6:D6=0,"",'应聘报名表（个人填写）'!B6:D6)</f>
        <v/>
      </c>
      <c r="C6" s="25"/>
      <c r="D6" s="25"/>
      <c r="E6" s="26" t="s">
        <v>13</v>
      </c>
      <c r="F6" s="25" t="str">
        <f>IF('应聘报名表（个人填写）'!F6:G6=0,"",'应聘报名表（个人填写）'!F6:G6)</f>
        <v/>
      </c>
      <c r="G6" s="25"/>
      <c r="H6" s="32"/>
      <c r="I6" s="86"/>
      <c r="J6" s="84" t="s">
        <v>68</v>
      </c>
      <c r="K6" s="84">
        <v>1</v>
      </c>
    </row>
    <row r="7" ht="36" customHeight="1" spans="1:13">
      <c r="A7" s="24" t="s">
        <v>14</v>
      </c>
      <c r="B7" s="25" t="str">
        <f>IF('应聘报名表（个人填写）'!B7:D7=0,"",'应聘报名表（个人填写）'!B7:D7)</f>
        <v/>
      </c>
      <c r="C7" s="25"/>
      <c r="D7" s="25"/>
      <c r="E7" s="26" t="s">
        <v>69</v>
      </c>
      <c r="F7" s="25" t="str">
        <f>IF('应聘报名表（个人填写）'!F7:G7=0,"",'应聘报名表（个人填写）'!F7:G7)</f>
        <v/>
      </c>
      <c r="G7" s="25"/>
      <c r="H7" s="32"/>
      <c r="I7" s="86"/>
      <c r="J7" s="84" t="s">
        <v>70</v>
      </c>
      <c r="K7" s="82"/>
      <c r="M7" s="87"/>
    </row>
    <row r="8" ht="36" customHeight="1" spans="1:10">
      <c r="A8" s="24" t="s">
        <v>16</v>
      </c>
      <c r="B8" s="25" t="str">
        <f>IF('应聘报名表（个人填写）'!B8:D8=0,"",'应聘报名表（个人填写）'!B8:D8)</f>
        <v/>
      </c>
      <c r="C8" s="25"/>
      <c r="D8" s="25"/>
      <c r="E8" s="26" t="s">
        <v>71</v>
      </c>
      <c r="F8" s="33" t="str">
        <f>IF('应聘报名表（个人填写）'!F8:G8=0,"",'应聘报名表（个人填写）'!F8:G8)</f>
        <v/>
      </c>
      <c r="G8" s="34"/>
      <c r="H8" s="35"/>
      <c r="I8" s="88"/>
      <c r="J8" s="84" t="str">
        <f>IF(B8="",IF(F8="","",F8),IF(F8="",B8,B8&amp;CHAR(10)&amp;F8))</f>
        <v/>
      </c>
    </row>
    <row r="9" ht="36" customHeight="1" spans="1:11">
      <c r="A9" s="36" t="s">
        <v>18</v>
      </c>
      <c r="B9" s="33" t="str">
        <f>IF('应聘报名表（个人填写）'!B9:D9=0,"",'应聘报名表（个人填写）'!B9:D9)</f>
        <v/>
      </c>
      <c r="C9" s="37"/>
      <c r="D9" s="34"/>
      <c r="E9" s="38" t="s">
        <v>72</v>
      </c>
      <c r="F9" s="39" t="str">
        <f>IF('应聘报名表（个人填写）'!F9="","",'应聘报名表（个人填写）'!F9)</f>
        <v/>
      </c>
      <c r="G9" s="40" t="s">
        <v>20</v>
      </c>
      <c r="H9" s="40"/>
      <c r="I9" s="89" t="str">
        <f>IF('应聘报名表（个人填写）'!I9="","",'应聘报名表（个人填写）'!I9)</f>
        <v/>
      </c>
      <c r="J9" s="82"/>
      <c r="K9" s="82"/>
    </row>
    <row r="10" ht="36" customHeight="1" spans="1:11">
      <c r="A10" s="41" t="s">
        <v>21</v>
      </c>
      <c r="B10" s="39" t="str">
        <f>IF('应聘报名表（个人填写）'!B10:D10=0,"",'应聘报名表（个人填写）'!B10:D10)</f>
        <v/>
      </c>
      <c r="C10" s="39"/>
      <c r="D10" s="39"/>
      <c r="E10" s="42" t="s">
        <v>22</v>
      </c>
      <c r="F10" s="39" t="str">
        <f>IF('应聘报名表（个人填写）'!F10=0,"",'应聘报名表（个人填写）'!F10)</f>
        <v/>
      </c>
      <c r="G10" s="43" t="s">
        <v>23</v>
      </c>
      <c r="H10" s="44"/>
      <c r="I10" s="90">
        <f>'应聘报名表（个人填写）'!I10</f>
        <v>0</v>
      </c>
      <c r="J10" s="82"/>
      <c r="K10" s="82"/>
    </row>
    <row r="11" ht="28.9" customHeight="1" spans="1:11">
      <c r="A11" s="45" t="s">
        <v>24</v>
      </c>
      <c r="B11" s="46"/>
      <c r="C11" s="46"/>
      <c r="D11" s="46"/>
      <c r="E11" s="46"/>
      <c r="F11" s="46"/>
      <c r="G11" s="46"/>
      <c r="H11" s="46"/>
      <c r="I11" s="91"/>
      <c r="J11" s="82"/>
      <c r="K11" s="82"/>
    </row>
    <row r="12" ht="28.9" customHeight="1" spans="1:11">
      <c r="A12" s="47" t="s">
        <v>25</v>
      </c>
      <c r="B12" s="48"/>
      <c r="C12" s="49"/>
      <c r="D12" s="50" t="str">
        <f>IF('应聘报名表（个人填写）'!D12:E12=0,"",'应聘报名表（个人填写）'!D12:E12)</f>
        <v/>
      </c>
      <c r="E12" s="51"/>
      <c r="F12" s="42" t="s">
        <v>26</v>
      </c>
      <c r="G12" s="50" t="str">
        <f>IF('应聘报名表（个人填写）'!G12:I12=0,"",'应聘报名表（个人填写）'!G12:I12)</f>
        <v/>
      </c>
      <c r="H12" s="52"/>
      <c r="I12" s="92"/>
      <c r="J12" s="82"/>
      <c r="K12" s="82"/>
    </row>
    <row r="13" ht="28.9" customHeight="1" spans="1:11">
      <c r="A13" s="53" t="s">
        <v>73</v>
      </c>
      <c r="B13" s="54"/>
      <c r="C13" s="54"/>
      <c r="D13" s="54"/>
      <c r="E13" s="54"/>
      <c r="F13" s="54"/>
      <c r="G13" s="54"/>
      <c r="H13" s="54"/>
      <c r="I13" s="93"/>
      <c r="J13" s="82"/>
      <c r="K13" s="82"/>
    </row>
    <row r="14" ht="28.9" customHeight="1" spans="1:13">
      <c r="A14" s="55"/>
      <c r="B14" s="55" t="s">
        <v>29</v>
      </c>
      <c r="C14" s="55" t="s">
        <v>30</v>
      </c>
      <c r="D14" s="55" t="s">
        <v>31</v>
      </c>
      <c r="E14" s="55" t="s">
        <v>32</v>
      </c>
      <c r="F14" s="55" t="s">
        <v>33</v>
      </c>
      <c r="G14" s="56" t="s">
        <v>34</v>
      </c>
      <c r="H14" s="57"/>
      <c r="I14" s="57"/>
      <c r="J14" s="94" t="s">
        <v>74</v>
      </c>
      <c r="K14" s="95"/>
      <c r="L14" s="96" t="s">
        <v>75</v>
      </c>
      <c r="M14" s="96" t="s">
        <v>76</v>
      </c>
    </row>
    <row r="15" ht="28.9" customHeight="1" spans="1:13">
      <c r="A15" s="36" t="s">
        <v>28</v>
      </c>
      <c r="B15" s="58">
        <f>'应聘报名表（个人填写）'!B15</f>
        <v>0</v>
      </c>
      <c r="C15" s="58">
        <f>'应聘报名表（个人填写）'!C15</f>
        <v>0</v>
      </c>
      <c r="D15" s="58">
        <f>'应聘报名表（个人填写）'!D15</f>
        <v>0</v>
      </c>
      <c r="E15" s="58">
        <f>'应聘报名表（个人填写）'!E15</f>
        <v>0</v>
      </c>
      <c r="F15" s="59">
        <f>'应聘报名表（个人填写）'!F15</f>
        <v>0</v>
      </c>
      <c r="G15" s="33">
        <f>'应聘报名表（个人填写）'!G15:I15</f>
        <v>0</v>
      </c>
      <c r="H15" s="37"/>
      <c r="I15" s="37"/>
      <c r="J15" s="84" t="str">
        <f>IF(ISNA(VLOOKUP(C15,$J$3:$K$6,2,0)),"",VLOOKUP(C15,$J$3:$K$6,2,0))</f>
        <v/>
      </c>
      <c r="K15" s="84">
        <f t="shared" ref="K15:K17" si="0">C15</f>
        <v>0</v>
      </c>
      <c r="L15" s="96" t="str">
        <f t="shared" ref="L15" si="1">IF(B15=0,"",IF(L16="",B15&amp;"  "&amp;C15&amp;"/"&amp;D15&amp;"  "&amp;E15&amp;"  "&amp;F15,B15&amp;"   "&amp;C15&amp;"/"&amp;D15&amp;"  "&amp;E15&amp;"  "&amp;F15&amp;CHAR(10)))</f>
        <v/>
      </c>
      <c r="M15" s="97" t="str">
        <f>L15&amp;L16&amp;L17</f>
        <v/>
      </c>
    </row>
    <row r="16" ht="28.9" customHeight="1" spans="1:13">
      <c r="A16" s="60"/>
      <c r="B16" s="58">
        <f>'应聘报名表（个人填写）'!B16</f>
        <v>0</v>
      </c>
      <c r="C16" s="58">
        <f>'应聘报名表（个人填写）'!C16</f>
        <v>0</v>
      </c>
      <c r="D16" s="58">
        <f>'应聘报名表（个人填写）'!D16</f>
        <v>0</v>
      </c>
      <c r="E16" s="58">
        <f>'应聘报名表（个人填写）'!E16</f>
        <v>0</v>
      </c>
      <c r="F16" s="58">
        <f>'应聘报名表（个人填写）'!F16</f>
        <v>0</v>
      </c>
      <c r="G16" s="33">
        <f>'应聘报名表（个人填写）'!G16:I16</f>
        <v>0</v>
      </c>
      <c r="H16" s="37"/>
      <c r="I16" s="37"/>
      <c r="J16" s="84" t="str">
        <f t="shared" ref="J16:J17" si="2">IF(ISNA(VLOOKUP(C16,$J$3:$K$6,2,0)),"",VLOOKUP(C16,$J$3:$K$6,2,0))</f>
        <v/>
      </c>
      <c r="K16" s="84">
        <f t="shared" si="0"/>
        <v>0</v>
      </c>
      <c r="L16" s="96" t="str">
        <f t="shared" ref="L16:L17" si="3">IF(B16=0,"",IF(L17="",B16&amp;"  "&amp;C16&amp;"/"&amp;D16&amp;"  "&amp;E16&amp;"  "&amp;F16,B16&amp;"   "&amp;C16&amp;"/"&amp;D16&amp;"  "&amp;E16&amp;"  "&amp;F16&amp;CHAR(10)))</f>
        <v/>
      </c>
      <c r="M16" s="98"/>
    </row>
    <row r="17" ht="28.9" customHeight="1" spans="1:13">
      <c r="A17" s="61"/>
      <c r="B17" s="58">
        <f>'应聘报名表（个人填写）'!B17</f>
        <v>0</v>
      </c>
      <c r="C17" s="58">
        <f>'应聘报名表（个人填写）'!C17</f>
        <v>0</v>
      </c>
      <c r="D17" s="58">
        <f>'应聘报名表（个人填写）'!D17</f>
        <v>0</v>
      </c>
      <c r="E17" s="58">
        <f>'应聘报名表（个人填写）'!E17</f>
        <v>0</v>
      </c>
      <c r="F17" s="58">
        <f>'应聘报名表（个人填写）'!F17</f>
        <v>0</v>
      </c>
      <c r="G17" s="33">
        <f>'应聘报名表（个人填写）'!G17:I17</f>
        <v>0</v>
      </c>
      <c r="H17" s="37"/>
      <c r="I17" s="37"/>
      <c r="J17" s="84" t="str">
        <f t="shared" si="2"/>
        <v/>
      </c>
      <c r="K17" s="84">
        <f t="shared" si="0"/>
        <v>0</v>
      </c>
      <c r="L17" s="96" t="str">
        <f t="shared" si="3"/>
        <v/>
      </c>
      <c r="M17" s="99"/>
    </row>
    <row r="18" ht="28.9" customHeight="1" spans="1:13">
      <c r="A18" s="62"/>
      <c r="B18" s="55" t="s">
        <v>29</v>
      </c>
      <c r="C18" s="55" t="s">
        <v>30</v>
      </c>
      <c r="D18" s="55" t="s">
        <v>31</v>
      </c>
      <c r="E18" s="55" t="s">
        <v>32</v>
      </c>
      <c r="F18" s="55" t="s">
        <v>33</v>
      </c>
      <c r="G18" s="56" t="s">
        <v>34</v>
      </c>
      <c r="H18" s="57"/>
      <c r="I18" s="57"/>
      <c r="J18" s="84"/>
      <c r="K18" s="84"/>
      <c r="L18" s="96"/>
      <c r="M18" s="96" t="s">
        <v>77</v>
      </c>
    </row>
    <row r="19" ht="28.9" customHeight="1" spans="1:13">
      <c r="A19" s="36" t="s">
        <v>35</v>
      </c>
      <c r="B19" s="58">
        <f>'应聘报名表（个人填写）'!B19</f>
        <v>0</v>
      </c>
      <c r="C19" s="58">
        <f>'应聘报名表（个人填写）'!C19</f>
        <v>0</v>
      </c>
      <c r="D19" s="58">
        <f>'应聘报名表（个人填写）'!D19</f>
        <v>0</v>
      </c>
      <c r="E19" s="58">
        <f>'应聘报名表（个人填写）'!E19</f>
        <v>0</v>
      </c>
      <c r="F19" s="58">
        <f>'应聘报名表（个人填写）'!F19</f>
        <v>0</v>
      </c>
      <c r="G19" s="33">
        <f>'应聘报名表（个人填写）'!G19:I19</f>
        <v>0</v>
      </c>
      <c r="H19" s="37"/>
      <c r="I19" s="37"/>
      <c r="J19" s="84" t="str">
        <f>IF(ISNA(VLOOKUP(C19,$J$3:$K$6,2,0)),"",VLOOKUP(C19,$J$3:$K$6,2,0))</f>
        <v/>
      </c>
      <c r="K19" s="84">
        <f t="shared" ref="K19:K21" si="4">C19</f>
        <v>0</v>
      </c>
      <c r="L19" s="96" t="str">
        <f t="shared" ref="L19:L21" si="5">IF(B19=0,"",IF(L20="",B19&amp;"  "&amp;C19&amp;"/"&amp;D19&amp;"  "&amp;E19&amp;"  "&amp;F19,B19&amp;"   "&amp;C19&amp;"/"&amp;D19&amp;"  "&amp;E19&amp;"  "&amp;F19&amp;CHAR(10)))</f>
        <v/>
      </c>
      <c r="M19" s="97" t="str">
        <f>L19&amp;L20&amp;L21</f>
        <v/>
      </c>
    </row>
    <row r="20" ht="28.9" customHeight="1" spans="1:13">
      <c r="A20" s="60"/>
      <c r="B20" s="58">
        <f>'应聘报名表（个人填写）'!B20</f>
        <v>0</v>
      </c>
      <c r="C20" s="58">
        <f>'应聘报名表（个人填写）'!C20</f>
        <v>0</v>
      </c>
      <c r="D20" s="58">
        <f>'应聘报名表（个人填写）'!D20</f>
        <v>0</v>
      </c>
      <c r="E20" s="58">
        <f>'应聘报名表（个人填写）'!E20</f>
        <v>0</v>
      </c>
      <c r="F20" s="58">
        <f>'应聘报名表（个人填写）'!F20</f>
        <v>0</v>
      </c>
      <c r="G20" s="33">
        <f>'应聘报名表（个人填写）'!G20:I20</f>
        <v>0</v>
      </c>
      <c r="H20" s="37"/>
      <c r="I20" s="37"/>
      <c r="J20" s="84" t="str">
        <f>IF(ISNA(VLOOKUP(C20,$J$3:$K$6,2,0)),"",VLOOKUP(C20,$J$3:$K$6,2,0))</f>
        <v/>
      </c>
      <c r="K20" s="84">
        <f t="shared" si="4"/>
        <v>0</v>
      </c>
      <c r="L20" s="96" t="str">
        <f t="shared" si="5"/>
        <v/>
      </c>
      <c r="M20" s="98"/>
    </row>
    <row r="21" ht="28.9" customHeight="1" spans="1:13">
      <c r="A21" s="19"/>
      <c r="B21" s="63">
        <f>'应聘报名表（个人填写）'!B21</f>
        <v>0</v>
      </c>
      <c r="C21" s="63">
        <f>'应聘报名表（个人填写）'!C21</f>
        <v>0</v>
      </c>
      <c r="D21" s="63">
        <f>'应聘报名表（个人填写）'!D21</f>
        <v>0</v>
      </c>
      <c r="E21" s="63">
        <f>'应聘报名表（个人填写）'!E21</f>
        <v>0</v>
      </c>
      <c r="F21" s="63">
        <f>'应聘报名表（个人填写）'!F21</f>
        <v>0</v>
      </c>
      <c r="G21" s="64">
        <f>'应聘报名表（个人填写）'!G21:I21</f>
        <v>0</v>
      </c>
      <c r="H21" s="65"/>
      <c r="I21" s="65"/>
      <c r="J21" s="84" t="str">
        <f>IF(ISNA(VLOOKUP(C21,$J$3:$K$6,2,0)),"",VLOOKUP(C21,$J$3:$K$6,2,0))</f>
        <v/>
      </c>
      <c r="K21" s="84">
        <f t="shared" si="4"/>
        <v>0</v>
      </c>
      <c r="L21" s="96" t="str">
        <f t="shared" si="5"/>
        <v/>
      </c>
      <c r="M21" s="99"/>
    </row>
    <row r="22" ht="39" customHeight="1" spans="1:9">
      <c r="A22" s="45" t="s">
        <v>36</v>
      </c>
      <c r="B22" s="46"/>
      <c r="C22" s="46"/>
      <c r="D22" s="46"/>
      <c r="E22" s="46"/>
      <c r="F22" s="46"/>
      <c r="G22" s="46"/>
      <c r="H22" s="46"/>
      <c r="I22" s="91"/>
    </row>
    <row r="23" ht="39" customHeight="1" spans="1:11">
      <c r="A23" s="24" t="s">
        <v>37</v>
      </c>
      <c r="B23" s="55" t="s">
        <v>29</v>
      </c>
      <c r="C23" s="55" t="s">
        <v>38</v>
      </c>
      <c r="D23" s="55" t="s">
        <v>39</v>
      </c>
      <c r="E23" s="55" t="s">
        <v>78</v>
      </c>
      <c r="F23" s="56" t="s">
        <v>79</v>
      </c>
      <c r="G23" s="57"/>
      <c r="H23" s="26" t="s">
        <v>42</v>
      </c>
      <c r="I23" s="100" t="s">
        <v>43</v>
      </c>
      <c r="J23" s="96" t="s">
        <v>80</v>
      </c>
      <c r="K23" s="96" t="s">
        <v>81</v>
      </c>
    </row>
    <row r="24" ht="47.45" customHeight="1" spans="1:11">
      <c r="A24" s="66">
        <v>1</v>
      </c>
      <c r="B24" s="58">
        <f>'应聘报名表（个人填写）'!B24</f>
        <v>0</v>
      </c>
      <c r="C24" s="67">
        <f>'应聘报名表（个人填写）'!C24</f>
        <v>0</v>
      </c>
      <c r="D24" s="58">
        <f>'应聘报名表（个人填写）'!D24</f>
        <v>0</v>
      </c>
      <c r="E24" s="58">
        <f>'应聘报名表（个人填写）'!E24</f>
        <v>0</v>
      </c>
      <c r="F24" s="68">
        <f>'应聘报名表（个人填写）'!F24:G24</f>
        <v>0</v>
      </c>
      <c r="G24" s="69"/>
      <c r="H24" s="58">
        <f>'应聘报名表（个人填写）'!H24</f>
        <v>0</v>
      </c>
      <c r="I24" s="68">
        <f>'应聘报名表（个人填写）'!I24</f>
        <v>0</v>
      </c>
      <c r="J24" s="96" t="str">
        <f>IF(B24=0,"",IF(J25="",B24&amp;"  "&amp;C24&amp;"（"&amp;D24&amp;"）"&amp;"  "&amp;E24,B24&amp;"  "&amp;C24&amp;"（"&amp;D24&amp;"）"&amp;"  "&amp;E24&amp;CHAR(10)))</f>
        <v/>
      </c>
      <c r="K24" s="84" t="str">
        <f>J24&amp;J25&amp;J26&amp;J27&amp;J28&amp;J29&amp;J30&amp;J31&amp;J32&amp;J33</f>
        <v/>
      </c>
    </row>
    <row r="25" ht="47.45" customHeight="1" spans="1:11">
      <c r="A25" s="66">
        <v>2</v>
      </c>
      <c r="B25" s="58">
        <f>'应聘报名表（个人填写）'!B25</f>
        <v>0</v>
      </c>
      <c r="C25" s="58">
        <f>'应聘报名表（个人填写）'!C25</f>
        <v>0</v>
      </c>
      <c r="D25" s="58">
        <f>'应聘报名表（个人填写）'!D25</f>
        <v>0</v>
      </c>
      <c r="E25" s="58">
        <f>'应聘报名表（个人填写）'!E25</f>
        <v>0</v>
      </c>
      <c r="F25" s="68">
        <f>'应聘报名表（个人填写）'!F25:G25</f>
        <v>0</v>
      </c>
      <c r="G25" s="69"/>
      <c r="H25" s="58">
        <f>'应聘报名表（个人填写）'!H25</f>
        <v>0</v>
      </c>
      <c r="I25" s="68">
        <f>'应聘报名表（个人填写）'!I25</f>
        <v>0</v>
      </c>
      <c r="J25" s="96" t="str">
        <f t="shared" ref="J25" si="6">IF(B25=0,"",IF(J26="",B25&amp;"  "&amp;C25&amp;"（"&amp;D25&amp;"）"&amp;"  "&amp;E25,B25&amp;"  "&amp;C25&amp;"（"&amp;D25&amp;"）"&amp;"  "&amp;E25&amp;CHAR(10)))</f>
        <v/>
      </c>
      <c r="K25" s="84"/>
    </row>
    <row r="26" ht="47.45" customHeight="1" spans="1:11">
      <c r="A26" s="66">
        <v>3</v>
      </c>
      <c r="B26" s="58">
        <f>'应聘报名表（个人填写）'!B26</f>
        <v>0</v>
      </c>
      <c r="C26" s="58">
        <f>'应聘报名表（个人填写）'!C26</f>
        <v>0</v>
      </c>
      <c r="D26" s="58">
        <f>'应聘报名表（个人填写）'!D26</f>
        <v>0</v>
      </c>
      <c r="E26" s="58">
        <f>'应聘报名表（个人填写）'!E26</f>
        <v>0</v>
      </c>
      <c r="F26" s="68">
        <f>'应聘报名表（个人填写）'!F26:G26</f>
        <v>0</v>
      </c>
      <c r="G26" s="69"/>
      <c r="H26" s="58">
        <f>'应聘报名表（个人填写）'!H26</f>
        <v>0</v>
      </c>
      <c r="I26" s="68">
        <f>'应聘报名表（个人填写）'!I26</f>
        <v>0</v>
      </c>
      <c r="J26" s="96" t="str">
        <f t="shared" ref="J26" si="7">IF(B26=0,"",IF(J27="",B26&amp;"  "&amp;C26&amp;"（"&amp;D26&amp;"）"&amp;"  "&amp;E26,B26&amp;"  "&amp;C26&amp;"（"&amp;D26&amp;"）"&amp;"  "&amp;E26&amp;CHAR(10)))</f>
        <v/>
      </c>
      <c r="K26" s="84"/>
    </row>
    <row r="27" ht="47.45" customHeight="1" spans="1:11">
      <c r="A27" s="66">
        <v>4</v>
      </c>
      <c r="B27" s="58">
        <f>'应聘报名表（个人填写）'!B27</f>
        <v>0</v>
      </c>
      <c r="C27" s="58">
        <f>'应聘报名表（个人填写）'!C27</f>
        <v>0</v>
      </c>
      <c r="D27" s="58">
        <f>'应聘报名表（个人填写）'!D27</f>
        <v>0</v>
      </c>
      <c r="E27" s="58">
        <f>'应聘报名表（个人填写）'!E27</f>
        <v>0</v>
      </c>
      <c r="F27" s="68">
        <f>'应聘报名表（个人填写）'!F27:G27</f>
        <v>0</v>
      </c>
      <c r="G27" s="69"/>
      <c r="H27" s="58">
        <f>'应聘报名表（个人填写）'!H27</f>
        <v>0</v>
      </c>
      <c r="I27" s="68">
        <f>'应聘报名表（个人填写）'!I27</f>
        <v>0</v>
      </c>
      <c r="J27" s="96" t="str">
        <f t="shared" ref="J27:J32" si="8">IF(B27=0,"",IF(J28="",B27&amp;"  "&amp;C27&amp;"（"&amp;D27&amp;"）"&amp;"  "&amp;E27,B27&amp;"  "&amp;C27&amp;"（"&amp;D27&amp;"）"&amp;"  "&amp;E27&amp;CHAR(10)))</f>
        <v/>
      </c>
      <c r="K27" s="84"/>
    </row>
    <row r="28" ht="47.45" customHeight="1" spans="1:11">
      <c r="A28" s="66">
        <v>5</v>
      </c>
      <c r="B28" s="58">
        <f>'应聘报名表（个人填写）'!B28</f>
        <v>0</v>
      </c>
      <c r="C28" s="58">
        <f>'应聘报名表（个人填写）'!C28</f>
        <v>0</v>
      </c>
      <c r="D28" s="58">
        <f>'应聘报名表（个人填写）'!D28</f>
        <v>0</v>
      </c>
      <c r="E28" s="58">
        <f>'应聘报名表（个人填写）'!E28</f>
        <v>0</v>
      </c>
      <c r="F28" s="68">
        <f>'应聘报名表（个人填写）'!F28:G28</f>
        <v>0</v>
      </c>
      <c r="G28" s="69"/>
      <c r="H28" s="58">
        <f>'应聘报名表（个人填写）'!H28</f>
        <v>0</v>
      </c>
      <c r="I28" s="68">
        <f>'应聘报名表（个人填写）'!I28</f>
        <v>0</v>
      </c>
      <c r="J28" s="96" t="str">
        <f t="shared" si="8"/>
        <v/>
      </c>
      <c r="K28" s="84"/>
    </row>
    <row r="29" ht="47.45" customHeight="1" spans="1:11">
      <c r="A29" s="66">
        <v>6</v>
      </c>
      <c r="B29" s="58">
        <f>'应聘报名表（个人填写）'!B29</f>
        <v>0</v>
      </c>
      <c r="C29" s="58">
        <f>'应聘报名表（个人填写）'!C29</f>
        <v>0</v>
      </c>
      <c r="D29" s="58">
        <f>'应聘报名表（个人填写）'!D29</f>
        <v>0</v>
      </c>
      <c r="E29" s="58">
        <f>'应聘报名表（个人填写）'!E29</f>
        <v>0</v>
      </c>
      <c r="F29" s="68">
        <f>'应聘报名表（个人填写）'!F29:G29</f>
        <v>0</v>
      </c>
      <c r="G29" s="69"/>
      <c r="H29" s="58">
        <f>'应聘报名表（个人填写）'!H29</f>
        <v>0</v>
      </c>
      <c r="I29" s="68">
        <f>'应聘报名表（个人填写）'!I29</f>
        <v>0</v>
      </c>
      <c r="J29" s="96" t="str">
        <f t="shared" si="8"/>
        <v/>
      </c>
      <c r="K29" s="84"/>
    </row>
    <row r="30" ht="47.45" customHeight="1" spans="1:11">
      <c r="A30" s="66">
        <v>7</v>
      </c>
      <c r="B30" s="58">
        <f>'应聘报名表（个人填写）'!B30</f>
        <v>0</v>
      </c>
      <c r="C30" s="58">
        <f>'应聘报名表（个人填写）'!C30</f>
        <v>0</v>
      </c>
      <c r="D30" s="58">
        <f>'应聘报名表（个人填写）'!D30</f>
        <v>0</v>
      </c>
      <c r="E30" s="58">
        <f>'应聘报名表（个人填写）'!E30</f>
        <v>0</v>
      </c>
      <c r="F30" s="68">
        <f>'应聘报名表（个人填写）'!F30:G30</f>
        <v>0</v>
      </c>
      <c r="G30" s="69"/>
      <c r="H30" s="58">
        <f>'应聘报名表（个人填写）'!H30</f>
        <v>0</v>
      </c>
      <c r="I30" s="68">
        <f>'应聘报名表（个人填写）'!I30</f>
        <v>0</v>
      </c>
      <c r="J30" s="96" t="str">
        <f t="shared" si="8"/>
        <v/>
      </c>
      <c r="K30" s="84"/>
    </row>
    <row r="31" ht="47.45" customHeight="1" spans="1:11">
      <c r="A31" s="66">
        <v>8</v>
      </c>
      <c r="B31" s="58">
        <f>'应聘报名表（个人填写）'!B31</f>
        <v>0</v>
      </c>
      <c r="C31" s="58">
        <f>'应聘报名表（个人填写）'!C31</f>
        <v>0</v>
      </c>
      <c r="D31" s="58">
        <f>'应聘报名表（个人填写）'!D31</f>
        <v>0</v>
      </c>
      <c r="E31" s="58">
        <f>'应聘报名表（个人填写）'!E31</f>
        <v>0</v>
      </c>
      <c r="F31" s="68">
        <f>'应聘报名表（个人填写）'!F31:G31</f>
        <v>0</v>
      </c>
      <c r="G31" s="69"/>
      <c r="H31" s="58">
        <f>'应聘报名表（个人填写）'!H31</f>
        <v>0</v>
      </c>
      <c r="I31" s="68">
        <f>'应聘报名表（个人填写）'!I31</f>
        <v>0</v>
      </c>
      <c r="J31" s="96" t="str">
        <f t="shared" si="8"/>
        <v/>
      </c>
      <c r="K31" s="84"/>
    </row>
    <row r="32" ht="47.45" customHeight="1" spans="1:11">
      <c r="A32" s="66">
        <v>9</v>
      </c>
      <c r="B32" s="58">
        <f>'应聘报名表（个人填写）'!B32</f>
        <v>0</v>
      </c>
      <c r="C32" s="58">
        <f>'应聘报名表（个人填写）'!C32</f>
        <v>0</v>
      </c>
      <c r="D32" s="58">
        <f>'应聘报名表（个人填写）'!D32</f>
        <v>0</v>
      </c>
      <c r="E32" s="58">
        <f>'应聘报名表（个人填写）'!E32</f>
        <v>0</v>
      </c>
      <c r="F32" s="68">
        <f>'应聘报名表（个人填写）'!F32:G32</f>
        <v>0</v>
      </c>
      <c r="G32" s="69"/>
      <c r="H32" s="58">
        <f>'应聘报名表（个人填写）'!H32</f>
        <v>0</v>
      </c>
      <c r="I32" s="68">
        <f>'应聘报名表（个人填写）'!I32</f>
        <v>0</v>
      </c>
      <c r="J32" s="96" t="str">
        <f t="shared" si="8"/>
        <v/>
      </c>
      <c r="K32" s="84"/>
    </row>
    <row r="33" ht="47.45" customHeight="1" spans="1:11">
      <c r="A33" s="66">
        <v>10</v>
      </c>
      <c r="B33" s="58">
        <f>'应聘报名表（个人填写）'!B33</f>
        <v>0</v>
      </c>
      <c r="C33" s="58">
        <f>'应聘报名表（个人填写）'!C33</f>
        <v>0</v>
      </c>
      <c r="D33" s="58">
        <f>'应聘报名表（个人填写）'!D33</f>
        <v>0</v>
      </c>
      <c r="E33" s="58">
        <f>'应聘报名表（个人填写）'!E33</f>
        <v>0</v>
      </c>
      <c r="F33" s="68">
        <f>'应聘报名表（个人填写）'!F33:G33</f>
        <v>0</v>
      </c>
      <c r="G33" s="69"/>
      <c r="H33" s="58">
        <f>'应聘报名表（个人填写）'!H33</f>
        <v>0</v>
      </c>
      <c r="I33" s="68">
        <f>'应聘报名表（个人填写）'!I33</f>
        <v>0</v>
      </c>
      <c r="J33" s="96" t="str">
        <f>IF(B33=0,"",IF(#REF!="",B33&amp;"  "&amp;C33&amp;"（"&amp;D33&amp;"）"&amp;"  "&amp;E33,B33&amp;"  "&amp;C33&amp;"（"&amp;D33&amp;"）"&amp;"  "&amp;E33&amp;CHAR(10)))</f>
        <v/>
      </c>
      <c r="K33" s="84"/>
    </row>
    <row r="34" ht="43.15" customHeight="1" spans="1:9">
      <c r="A34" s="45" t="s">
        <v>82</v>
      </c>
      <c r="B34" s="46"/>
      <c r="C34" s="46"/>
      <c r="D34" s="46"/>
      <c r="E34" s="46"/>
      <c r="F34" s="46"/>
      <c r="G34" s="46"/>
      <c r="H34" s="46"/>
      <c r="I34" s="91"/>
    </row>
    <row r="35" ht="33" customHeight="1" spans="1:11">
      <c r="A35" s="70" t="s">
        <v>37</v>
      </c>
      <c r="B35" s="55" t="s">
        <v>45</v>
      </c>
      <c r="C35" s="56" t="s">
        <v>46</v>
      </c>
      <c r="D35" s="71"/>
      <c r="E35" s="55" t="s">
        <v>47</v>
      </c>
      <c r="F35" s="56" t="s">
        <v>48</v>
      </c>
      <c r="G35" s="57"/>
      <c r="H35" s="57"/>
      <c r="I35" s="57"/>
      <c r="J35" s="96" t="s">
        <v>83</v>
      </c>
      <c r="K35" s="101" t="s">
        <v>84</v>
      </c>
    </row>
    <row r="36" ht="38.45" customHeight="1" spans="1:11">
      <c r="A36" s="66">
        <v>1</v>
      </c>
      <c r="B36" s="72">
        <f>'应聘报名表（个人填写）'!B36</f>
        <v>0</v>
      </c>
      <c r="C36" s="33">
        <f>'应聘报名表（个人填写）'!C36:D36</f>
        <v>0</v>
      </c>
      <c r="D36" s="34"/>
      <c r="E36" s="72">
        <f>'应聘报名表（个人填写）'!E36</f>
        <v>0</v>
      </c>
      <c r="F36" s="33">
        <f>'应聘报名表（个人填写）'!F36:I36</f>
        <v>0</v>
      </c>
      <c r="G36" s="37"/>
      <c r="H36" s="37"/>
      <c r="I36" s="37"/>
      <c r="J36" s="96" t="str">
        <f>IF(B36=0,"",IF(J37="",B36&amp;"  "&amp;C36&amp;"（"&amp;E36&amp;"）",B36&amp;"  "&amp;C36&amp;" "&amp;"（"&amp;E36&amp;"）"&amp;CHAR(10)))</f>
        <v/>
      </c>
      <c r="K36" s="97" t="str">
        <f>J36&amp;J37&amp;J38&amp;J39&amp;J40&amp;J41&amp;J42&amp;J43&amp;J44&amp;J45</f>
        <v/>
      </c>
    </row>
    <row r="37" ht="38.45" customHeight="1" spans="1:11">
      <c r="A37" s="66">
        <v>2</v>
      </c>
      <c r="B37" s="72">
        <f>'应聘报名表（个人填写）'!B37</f>
        <v>0</v>
      </c>
      <c r="C37" s="33">
        <f>'应聘报名表（个人填写）'!C37:D37</f>
        <v>0</v>
      </c>
      <c r="D37" s="34"/>
      <c r="E37" s="72">
        <f>'应聘报名表（个人填写）'!E37</f>
        <v>0</v>
      </c>
      <c r="F37" s="33">
        <f>'应聘报名表（个人填写）'!F37:I37</f>
        <v>0</v>
      </c>
      <c r="G37" s="37"/>
      <c r="H37" s="37"/>
      <c r="I37" s="37"/>
      <c r="J37" s="96" t="str">
        <f t="shared" ref="J37" si="9">IF(B37=0,"",IF(J38="",B37&amp;"  "&amp;C37&amp;"（"&amp;E37&amp;"）",B37&amp;"  "&amp;C37&amp;" "&amp;"（"&amp;E37&amp;"）"&amp;CHAR(10)))</f>
        <v/>
      </c>
      <c r="K37" s="98"/>
    </row>
    <row r="38" ht="38.45" customHeight="1" spans="1:11">
      <c r="A38" s="66">
        <v>3</v>
      </c>
      <c r="B38" s="72">
        <f>'应聘报名表（个人填写）'!B38</f>
        <v>0</v>
      </c>
      <c r="C38" s="33">
        <f>'应聘报名表（个人填写）'!C38:D38</f>
        <v>0</v>
      </c>
      <c r="D38" s="34"/>
      <c r="E38" s="72">
        <f>'应聘报名表（个人填写）'!E38</f>
        <v>0</v>
      </c>
      <c r="F38" s="33">
        <f>'应聘报名表（个人填写）'!F38:I38</f>
        <v>0</v>
      </c>
      <c r="G38" s="37"/>
      <c r="H38" s="37"/>
      <c r="I38" s="37"/>
      <c r="J38" s="96" t="str">
        <f t="shared" ref="J38" si="10">IF(B38=0,"",IF(J39="",B38&amp;"  "&amp;C38&amp;"（"&amp;E38&amp;"）",B38&amp;"  "&amp;C38&amp;" "&amp;"（"&amp;E38&amp;"）"&amp;CHAR(10)))</f>
        <v/>
      </c>
      <c r="K38" s="98"/>
    </row>
    <row r="39" ht="38.45" customHeight="1" spans="1:11">
      <c r="A39" s="66">
        <v>4</v>
      </c>
      <c r="B39" s="72">
        <f>'应聘报名表（个人填写）'!B39</f>
        <v>0</v>
      </c>
      <c r="C39" s="33">
        <f>'应聘报名表（个人填写）'!C39:D39</f>
        <v>0</v>
      </c>
      <c r="D39" s="34"/>
      <c r="E39" s="72">
        <f>'应聘报名表（个人填写）'!E39</f>
        <v>0</v>
      </c>
      <c r="F39" s="33">
        <f>'应聘报名表（个人填写）'!F39:I39</f>
        <v>0</v>
      </c>
      <c r="G39" s="37"/>
      <c r="H39" s="37"/>
      <c r="I39" s="37"/>
      <c r="J39" s="96" t="str">
        <f t="shared" ref="J39:J45" si="11">IF(B39=0,"",IF(J40="",B39&amp;"  "&amp;C39&amp;"（"&amp;E39&amp;"）",B39&amp;"  "&amp;C39&amp;" "&amp;"（"&amp;E39&amp;"）"&amp;CHAR(10)))</f>
        <v/>
      </c>
      <c r="K39" s="98"/>
    </row>
    <row r="40" ht="38.45" customHeight="1" spans="1:11">
      <c r="A40" s="66">
        <v>5</v>
      </c>
      <c r="B40" s="72">
        <f>'应聘报名表（个人填写）'!B40</f>
        <v>0</v>
      </c>
      <c r="C40" s="33">
        <f>'应聘报名表（个人填写）'!C40:D40</f>
        <v>0</v>
      </c>
      <c r="D40" s="34"/>
      <c r="E40" s="72">
        <f>'应聘报名表（个人填写）'!E40</f>
        <v>0</v>
      </c>
      <c r="F40" s="33">
        <f>'应聘报名表（个人填写）'!F40:I40</f>
        <v>0</v>
      </c>
      <c r="G40" s="37"/>
      <c r="H40" s="37"/>
      <c r="I40" s="37"/>
      <c r="J40" s="96" t="str">
        <f t="shared" si="11"/>
        <v/>
      </c>
      <c r="K40" s="98"/>
    </row>
    <row r="41" ht="38.45" customHeight="1" spans="1:11">
      <c r="A41" s="66">
        <v>6</v>
      </c>
      <c r="B41" s="72">
        <f>'应聘报名表（个人填写）'!B41</f>
        <v>0</v>
      </c>
      <c r="C41" s="33">
        <f>'应聘报名表（个人填写）'!C41:D41</f>
        <v>0</v>
      </c>
      <c r="D41" s="34"/>
      <c r="E41" s="72">
        <f>'应聘报名表（个人填写）'!E41</f>
        <v>0</v>
      </c>
      <c r="F41" s="33">
        <f>'应聘报名表（个人填写）'!F41:I41</f>
        <v>0</v>
      </c>
      <c r="G41" s="37"/>
      <c r="H41" s="37"/>
      <c r="I41" s="37"/>
      <c r="J41" s="96" t="str">
        <f t="shared" si="11"/>
        <v/>
      </c>
      <c r="K41" s="98"/>
    </row>
    <row r="42" ht="38.45" customHeight="1" spans="1:11">
      <c r="A42" s="66">
        <v>7</v>
      </c>
      <c r="B42" s="72">
        <f>'应聘报名表（个人填写）'!B42</f>
        <v>0</v>
      </c>
      <c r="C42" s="33">
        <f>'应聘报名表（个人填写）'!C42:D42</f>
        <v>0</v>
      </c>
      <c r="D42" s="34"/>
      <c r="E42" s="72">
        <f>'应聘报名表（个人填写）'!E42</f>
        <v>0</v>
      </c>
      <c r="F42" s="33">
        <f>'应聘报名表（个人填写）'!F42:I42</f>
        <v>0</v>
      </c>
      <c r="G42" s="37"/>
      <c r="H42" s="37"/>
      <c r="I42" s="37"/>
      <c r="J42" s="96" t="str">
        <f t="shared" si="11"/>
        <v/>
      </c>
      <c r="K42" s="98"/>
    </row>
    <row r="43" ht="38.45" customHeight="1" spans="1:11">
      <c r="A43" s="66">
        <v>8</v>
      </c>
      <c r="B43" s="72">
        <f>'应聘报名表（个人填写）'!B43</f>
        <v>0</v>
      </c>
      <c r="C43" s="33">
        <f>'应聘报名表（个人填写）'!C43:D43</f>
        <v>0</v>
      </c>
      <c r="D43" s="34"/>
      <c r="E43" s="72">
        <f>'应聘报名表（个人填写）'!E43</f>
        <v>0</v>
      </c>
      <c r="F43" s="33">
        <f>'应聘报名表（个人填写）'!F43:I43</f>
        <v>0</v>
      </c>
      <c r="G43" s="37"/>
      <c r="H43" s="37"/>
      <c r="I43" s="37"/>
      <c r="J43" s="96" t="str">
        <f t="shared" si="11"/>
        <v/>
      </c>
      <c r="K43" s="98"/>
    </row>
    <row r="44" ht="38.45" customHeight="1" spans="1:11">
      <c r="A44" s="66">
        <v>9</v>
      </c>
      <c r="B44" s="72">
        <f>'应聘报名表（个人填写）'!B44</f>
        <v>0</v>
      </c>
      <c r="C44" s="33">
        <f>'应聘报名表（个人填写）'!C44:D44</f>
        <v>0</v>
      </c>
      <c r="D44" s="34"/>
      <c r="E44" s="72">
        <f>'应聘报名表（个人填写）'!E44</f>
        <v>0</v>
      </c>
      <c r="F44" s="33">
        <f>'应聘报名表（个人填写）'!F44:I44</f>
        <v>0</v>
      </c>
      <c r="G44" s="37"/>
      <c r="H44" s="37"/>
      <c r="I44" s="37"/>
      <c r="J44" s="96" t="str">
        <f t="shared" si="11"/>
        <v/>
      </c>
      <c r="K44" s="98"/>
    </row>
    <row r="45" ht="38.45" customHeight="1" spans="1:11">
      <c r="A45" s="73">
        <v>10</v>
      </c>
      <c r="B45" s="74">
        <f>'应聘报名表（个人填写）'!B45</f>
        <v>0</v>
      </c>
      <c r="C45" s="64">
        <f>'应聘报名表（个人填写）'!C45:D45</f>
        <v>0</v>
      </c>
      <c r="D45" s="75"/>
      <c r="E45" s="74">
        <f>'应聘报名表（个人填写）'!E45</f>
        <v>0</v>
      </c>
      <c r="F45" s="64">
        <f>'应聘报名表（个人填写）'!F45:I45</f>
        <v>0</v>
      </c>
      <c r="G45" s="65"/>
      <c r="H45" s="65"/>
      <c r="I45" s="65"/>
      <c r="J45" s="96" t="str">
        <f t="shared" si="11"/>
        <v/>
      </c>
      <c r="K45" s="99"/>
    </row>
    <row r="46" ht="35.45" customHeight="1" spans="1:9">
      <c r="A46" s="45" t="s">
        <v>49</v>
      </c>
      <c r="B46" s="46"/>
      <c r="C46" s="46"/>
      <c r="D46" s="46"/>
      <c r="E46" s="46"/>
      <c r="F46" s="46"/>
      <c r="G46" s="46"/>
      <c r="H46" s="46"/>
      <c r="I46" s="91"/>
    </row>
    <row r="47" ht="30" customHeight="1" spans="1:11">
      <c r="A47" s="24" t="s">
        <v>50</v>
      </c>
      <c r="B47" s="26"/>
      <c r="C47" s="26" t="s">
        <v>51</v>
      </c>
      <c r="D47" s="26"/>
      <c r="E47" s="56" t="s">
        <v>85</v>
      </c>
      <c r="F47" s="57"/>
      <c r="G47" s="57"/>
      <c r="H47" s="57"/>
      <c r="I47" s="57"/>
      <c r="J47" s="96" t="s">
        <v>86</v>
      </c>
      <c r="K47" s="101" t="s">
        <v>87</v>
      </c>
    </row>
    <row r="48" ht="22.15" customHeight="1" spans="1:11">
      <c r="A48" s="24" t="s">
        <v>88</v>
      </c>
      <c r="B48" s="26"/>
      <c r="C48" s="31">
        <f>'应聘报名表（个人填写）'!C48:D48</f>
        <v>0</v>
      </c>
      <c r="D48" s="31"/>
      <c r="E48" s="33">
        <f>'应聘报名表（个人填写）'!E48:I48</f>
        <v>0</v>
      </c>
      <c r="F48" s="37"/>
      <c r="G48" s="37"/>
      <c r="H48" s="37"/>
      <c r="I48" s="37"/>
      <c r="J48" s="96" t="str">
        <f t="shared" ref="J48:J52" si="12">IF(E48=0,"",IF(J49="",A48&amp;"  "&amp;E48,A48&amp;"  "&amp;E48&amp;CHAR(10)))</f>
        <v/>
      </c>
      <c r="K48" s="97" t="str">
        <f>J48&amp;J49&amp;J50&amp;J51&amp;J52</f>
        <v/>
      </c>
    </row>
    <row r="49" ht="22.15" customHeight="1" spans="1:11">
      <c r="A49" s="24" t="s">
        <v>89</v>
      </c>
      <c r="B49" s="26" t="s">
        <v>89</v>
      </c>
      <c r="C49" s="31">
        <f>'应聘报名表（个人填写）'!C49:D49</f>
        <v>0</v>
      </c>
      <c r="D49" s="31"/>
      <c r="E49" s="33">
        <f>'应聘报名表（个人填写）'!E49:I49</f>
        <v>0</v>
      </c>
      <c r="F49" s="37"/>
      <c r="G49" s="37"/>
      <c r="H49" s="37"/>
      <c r="I49" s="37"/>
      <c r="J49" s="96" t="str">
        <f t="shared" si="12"/>
        <v/>
      </c>
      <c r="K49" s="98"/>
    </row>
    <row r="50" ht="22.15" customHeight="1" spans="1:11">
      <c r="A50" s="24" t="s">
        <v>90</v>
      </c>
      <c r="B50" s="26"/>
      <c r="C50" s="31">
        <f>'应聘报名表（个人填写）'!C50:D50</f>
        <v>0</v>
      </c>
      <c r="D50" s="31"/>
      <c r="E50" s="33">
        <f>'应聘报名表（个人填写）'!E50:I50</f>
        <v>0</v>
      </c>
      <c r="F50" s="37"/>
      <c r="G50" s="37"/>
      <c r="H50" s="37"/>
      <c r="I50" s="37"/>
      <c r="J50" s="96" t="str">
        <f t="shared" si="12"/>
        <v/>
      </c>
      <c r="K50" s="98"/>
    </row>
    <row r="51" ht="22.15" customHeight="1" spans="1:11">
      <c r="A51" s="24" t="s">
        <v>91</v>
      </c>
      <c r="B51" s="26" t="s">
        <v>89</v>
      </c>
      <c r="C51" s="31">
        <f>'应聘报名表（个人填写）'!C51:D51</f>
        <v>0</v>
      </c>
      <c r="D51" s="31"/>
      <c r="E51" s="33">
        <f>'应聘报名表（个人填写）'!E51:I51</f>
        <v>0</v>
      </c>
      <c r="F51" s="37"/>
      <c r="G51" s="37"/>
      <c r="H51" s="37"/>
      <c r="I51" s="37"/>
      <c r="J51" s="96" t="str">
        <f t="shared" si="12"/>
        <v/>
      </c>
      <c r="K51" s="98"/>
    </row>
    <row r="52" ht="22.15" customHeight="1" spans="1:11">
      <c r="A52" s="41" t="s">
        <v>92</v>
      </c>
      <c r="B52" s="42"/>
      <c r="C52" s="76">
        <f>'应聘报名表（个人填写）'!C52:D52</f>
        <v>0</v>
      </c>
      <c r="D52" s="76"/>
      <c r="E52" s="64">
        <f>'应聘报名表（个人填写）'!E52:I52</f>
        <v>0</v>
      </c>
      <c r="F52" s="65"/>
      <c r="G52" s="65"/>
      <c r="H52" s="65"/>
      <c r="I52" s="65"/>
      <c r="J52" s="96" t="str">
        <f t="shared" si="12"/>
        <v/>
      </c>
      <c r="K52" s="99"/>
    </row>
    <row r="53" ht="30" customHeight="1" spans="1:9">
      <c r="A53" s="53" t="s">
        <v>93</v>
      </c>
      <c r="B53" s="54"/>
      <c r="C53" s="54"/>
      <c r="D53" s="54"/>
      <c r="E53" s="54"/>
      <c r="F53" s="54"/>
      <c r="G53" s="54"/>
      <c r="H53" s="54"/>
      <c r="I53" s="93"/>
    </row>
    <row r="54" ht="30" customHeight="1" spans="1:11">
      <c r="A54" s="24" t="s">
        <v>54</v>
      </c>
      <c r="B54" s="26" t="s">
        <v>5</v>
      </c>
      <c r="C54" s="26" t="s">
        <v>55</v>
      </c>
      <c r="D54" s="26" t="s">
        <v>12</v>
      </c>
      <c r="E54" s="26"/>
      <c r="F54" s="26" t="s">
        <v>56</v>
      </c>
      <c r="G54" s="26"/>
      <c r="H54" s="26"/>
      <c r="I54" s="56"/>
      <c r="J54" s="96" t="s">
        <v>94</v>
      </c>
      <c r="K54" s="96" t="s">
        <v>95</v>
      </c>
    </row>
    <row r="55" ht="30" customHeight="1" spans="1:11">
      <c r="A55" s="77">
        <f>'应聘报名表（个人填写）'!A55</f>
        <v>0</v>
      </c>
      <c r="B55" s="25">
        <f>'应聘报名表（个人填写）'!B55</f>
        <v>0</v>
      </c>
      <c r="C55" s="78">
        <f>'应聘报名表（个人填写）'!C55</f>
        <v>0</v>
      </c>
      <c r="D55" s="31">
        <f>'应聘报名表（个人填写）'!D55:E55</f>
        <v>0</v>
      </c>
      <c r="E55" s="31"/>
      <c r="F55" s="25">
        <f>'应聘报名表（个人填写）'!F55:I55</f>
        <v>0</v>
      </c>
      <c r="G55" s="25"/>
      <c r="H55" s="25"/>
      <c r="I55" s="33"/>
      <c r="J55" s="96" t="str">
        <f>IF(A55=0,"",IF(J56="",A55&amp;" "&amp;B55&amp;"："&amp;F55,A55&amp;" "&amp;B55&amp;"："&amp;F55&amp;CHAR(10)))</f>
        <v/>
      </c>
      <c r="K55" s="84" t="str">
        <f>J55&amp;J56&amp;J57&amp;J58&amp;J59&amp;J60&amp;J61&amp;J62</f>
        <v/>
      </c>
    </row>
    <row r="56" ht="30" customHeight="1" spans="1:11">
      <c r="A56" s="77">
        <f>'应聘报名表（个人填写）'!A56</f>
        <v>0</v>
      </c>
      <c r="B56" s="25">
        <f>'应聘报名表（个人填写）'!B56</f>
        <v>0</v>
      </c>
      <c r="C56" s="78">
        <f>'应聘报名表（个人填写）'!C56</f>
        <v>0</v>
      </c>
      <c r="D56" s="31">
        <f>'应聘报名表（个人填写）'!D56:E56</f>
        <v>0</v>
      </c>
      <c r="E56" s="31"/>
      <c r="F56" s="25">
        <f>'应聘报名表（个人填写）'!F56:I56</f>
        <v>0</v>
      </c>
      <c r="G56" s="25"/>
      <c r="H56" s="25"/>
      <c r="I56" s="33"/>
      <c r="J56" s="96" t="str">
        <f t="shared" ref="J56" si="13">IF(A56=0,"",IF(J57="",A56&amp;" "&amp;B56&amp;"："&amp;F56,A56&amp;" "&amp;B56&amp;"："&amp;F56&amp;CHAR(10)))</f>
        <v/>
      </c>
      <c r="K56" s="84"/>
    </row>
    <row r="57" ht="30" customHeight="1" spans="1:11">
      <c r="A57" s="77">
        <f>'应聘报名表（个人填写）'!A57</f>
        <v>0</v>
      </c>
      <c r="B57" s="25">
        <f>'应聘报名表（个人填写）'!B57</f>
        <v>0</v>
      </c>
      <c r="C57" s="78">
        <f>'应聘报名表（个人填写）'!C57</f>
        <v>0</v>
      </c>
      <c r="D57" s="31">
        <f>'应聘报名表（个人填写）'!D57:E57</f>
        <v>0</v>
      </c>
      <c r="E57" s="31"/>
      <c r="F57" s="25">
        <f>'应聘报名表（个人填写）'!F57:I57</f>
        <v>0</v>
      </c>
      <c r="G57" s="25"/>
      <c r="H57" s="25"/>
      <c r="I57" s="33"/>
      <c r="J57" s="96" t="str">
        <f t="shared" ref="J57:J62" si="14">IF(A57=0,"",IF(J58="",A57&amp;" "&amp;B57&amp;"："&amp;F57,A57&amp;" "&amp;B57&amp;"："&amp;F57&amp;CHAR(10)))</f>
        <v/>
      </c>
      <c r="K57" s="84"/>
    </row>
    <row r="58" ht="30" customHeight="1" spans="1:11">
      <c r="A58" s="77">
        <f>'应聘报名表（个人填写）'!A58</f>
        <v>0</v>
      </c>
      <c r="B58" s="25">
        <f>'应聘报名表（个人填写）'!B58</f>
        <v>0</v>
      </c>
      <c r="C58" s="78">
        <f>'应聘报名表（个人填写）'!C58</f>
        <v>0</v>
      </c>
      <c r="D58" s="31">
        <f>'应聘报名表（个人填写）'!D58:E58</f>
        <v>0</v>
      </c>
      <c r="E58" s="31"/>
      <c r="F58" s="25">
        <f>'应聘报名表（个人填写）'!F58:I58</f>
        <v>0</v>
      </c>
      <c r="G58" s="25"/>
      <c r="H58" s="25"/>
      <c r="I58" s="33"/>
      <c r="J58" s="96" t="str">
        <f t="shared" si="14"/>
        <v/>
      </c>
      <c r="K58" s="84"/>
    </row>
    <row r="59" ht="30" customHeight="1" spans="1:11">
      <c r="A59" s="77">
        <f>'应聘报名表（个人填写）'!A59</f>
        <v>0</v>
      </c>
      <c r="B59" s="25">
        <f>'应聘报名表（个人填写）'!B59</f>
        <v>0</v>
      </c>
      <c r="C59" s="78">
        <f>'应聘报名表（个人填写）'!C59</f>
        <v>0</v>
      </c>
      <c r="D59" s="31">
        <f>'应聘报名表（个人填写）'!D59:E59</f>
        <v>0</v>
      </c>
      <c r="E59" s="31"/>
      <c r="F59" s="25">
        <f>'应聘报名表（个人填写）'!F59:I59</f>
        <v>0</v>
      </c>
      <c r="G59" s="25"/>
      <c r="H59" s="25"/>
      <c r="I59" s="33"/>
      <c r="J59" s="96" t="str">
        <f t="shared" si="14"/>
        <v/>
      </c>
      <c r="K59" s="84"/>
    </row>
    <row r="60" ht="30" customHeight="1" spans="1:11">
      <c r="A60" s="77">
        <f>'应聘报名表（个人填写）'!A60</f>
        <v>0</v>
      </c>
      <c r="B60" s="25">
        <f>'应聘报名表（个人填写）'!B60</f>
        <v>0</v>
      </c>
      <c r="C60" s="78">
        <f>'应聘报名表（个人填写）'!C60</f>
        <v>0</v>
      </c>
      <c r="D60" s="31">
        <f>'应聘报名表（个人填写）'!D60:E60</f>
        <v>0</v>
      </c>
      <c r="E60" s="31"/>
      <c r="F60" s="25">
        <f>'应聘报名表（个人填写）'!F60:I60</f>
        <v>0</v>
      </c>
      <c r="G60" s="25"/>
      <c r="H60" s="25"/>
      <c r="I60" s="33"/>
      <c r="J60" s="96" t="str">
        <f t="shared" si="14"/>
        <v/>
      </c>
      <c r="K60" s="84"/>
    </row>
    <row r="61" ht="30" customHeight="1" spans="1:11">
      <c r="A61" s="77">
        <f>'应聘报名表（个人填写）'!A61</f>
        <v>0</v>
      </c>
      <c r="B61" s="25">
        <f>'应聘报名表（个人填写）'!B61</f>
        <v>0</v>
      </c>
      <c r="C61" s="78">
        <f>'应聘报名表（个人填写）'!C61</f>
        <v>0</v>
      </c>
      <c r="D61" s="31">
        <f>'应聘报名表（个人填写）'!D61:E61</f>
        <v>0</v>
      </c>
      <c r="E61" s="31"/>
      <c r="F61" s="25">
        <f>'应聘报名表（个人填写）'!F61:I61</f>
        <v>0</v>
      </c>
      <c r="G61" s="25"/>
      <c r="H61" s="25"/>
      <c r="I61" s="33"/>
      <c r="J61" s="96" t="str">
        <f t="shared" si="14"/>
        <v/>
      </c>
      <c r="K61" s="84"/>
    </row>
    <row r="62" ht="30" customHeight="1" spans="1:11">
      <c r="A62" s="79">
        <f>'应聘报名表（个人填写）'!A62</f>
        <v>0</v>
      </c>
      <c r="B62" s="39">
        <f>'应聘报名表（个人填写）'!B62</f>
        <v>0</v>
      </c>
      <c r="C62" s="80">
        <f>'应聘报名表（个人填写）'!C62</f>
        <v>0</v>
      </c>
      <c r="D62" s="76">
        <f>'应聘报名表（个人填写）'!D62:E62</f>
        <v>0</v>
      </c>
      <c r="E62" s="76"/>
      <c r="F62" s="39">
        <f>'应聘报名表（个人填写）'!F62:I62</f>
        <v>0</v>
      </c>
      <c r="G62" s="39"/>
      <c r="H62" s="39"/>
      <c r="I62" s="64"/>
      <c r="J62" s="96" t="str">
        <f t="shared" si="14"/>
        <v/>
      </c>
      <c r="K62" s="84"/>
    </row>
    <row r="63" ht="30" customHeight="1" spans="1:9">
      <c r="A63" s="45" t="s">
        <v>57</v>
      </c>
      <c r="B63" s="46"/>
      <c r="C63" s="46"/>
      <c r="D63" s="46"/>
      <c r="E63" s="46"/>
      <c r="F63" s="46"/>
      <c r="G63" s="46"/>
      <c r="H63" s="46"/>
      <c r="I63" s="91"/>
    </row>
    <row r="64" ht="30" customHeight="1" spans="1:9">
      <c r="A64" s="24" t="s">
        <v>58</v>
      </c>
      <c r="B64" s="26"/>
      <c r="C64" s="26"/>
      <c r="D64" s="26"/>
      <c r="E64" s="26"/>
      <c r="F64" s="26" t="s">
        <v>59</v>
      </c>
      <c r="G64" s="26"/>
      <c r="H64" s="26"/>
      <c r="I64" s="102"/>
    </row>
    <row r="65" ht="99" customHeight="1" spans="1:9">
      <c r="A65" s="103">
        <f>'应聘报名表（个人填写）'!A65:E65</f>
        <v>0</v>
      </c>
      <c r="B65" s="104"/>
      <c r="C65" s="104"/>
      <c r="D65" s="104"/>
      <c r="E65" s="105"/>
      <c r="F65" s="106">
        <f>'应聘报名表（个人填写）'!F65:I65</f>
        <v>0</v>
      </c>
      <c r="G65" s="104"/>
      <c r="H65" s="104"/>
      <c r="I65" s="108"/>
    </row>
    <row r="66" ht="115.9" customHeight="1" spans="1:9">
      <c r="A66" s="107" t="s">
        <v>96</v>
      </c>
      <c r="B66" s="107"/>
      <c r="C66" s="107"/>
      <c r="D66" s="107"/>
      <c r="E66" s="107"/>
      <c r="F66" s="107"/>
      <c r="G66" s="107"/>
      <c r="H66" s="107"/>
      <c r="I66" s="107"/>
    </row>
  </sheetData>
  <sheetProtection formatCells="0" formatColumns="0" formatRows="0" insertRows="0" insertColumns="0" sort="0" autoFilter="0" pivotTables="0"/>
  <mergeCells count="119">
    <mergeCell ref="A1:I1"/>
    <mergeCell ref="A2:C2"/>
    <mergeCell ref="D2:E2"/>
    <mergeCell ref="G2:I2"/>
    <mergeCell ref="A3:I3"/>
    <mergeCell ref="F4:G4"/>
    <mergeCell ref="F5:G5"/>
    <mergeCell ref="B6:D6"/>
    <mergeCell ref="F6:G6"/>
    <mergeCell ref="B7:D7"/>
    <mergeCell ref="F7:G7"/>
    <mergeCell ref="B8:D8"/>
    <mergeCell ref="F8:G8"/>
    <mergeCell ref="B9:D9"/>
    <mergeCell ref="G9:H9"/>
    <mergeCell ref="B10:D10"/>
    <mergeCell ref="G10:H10"/>
    <mergeCell ref="A11:I11"/>
    <mergeCell ref="A12:C12"/>
    <mergeCell ref="D12:E12"/>
    <mergeCell ref="G12:I12"/>
    <mergeCell ref="A13:I13"/>
    <mergeCell ref="G14:I14"/>
    <mergeCell ref="J14:K14"/>
    <mergeCell ref="G15:I15"/>
    <mergeCell ref="G16:I16"/>
    <mergeCell ref="G17:I17"/>
    <mergeCell ref="G18:I18"/>
    <mergeCell ref="G19:I19"/>
    <mergeCell ref="G20:I20"/>
    <mergeCell ref="G21:I21"/>
    <mergeCell ref="A22:I22"/>
    <mergeCell ref="F23:G23"/>
    <mergeCell ref="F24:G24"/>
    <mergeCell ref="F25:G25"/>
    <mergeCell ref="F26:G26"/>
    <mergeCell ref="F27:G27"/>
    <mergeCell ref="F28:G28"/>
    <mergeCell ref="F29:G29"/>
    <mergeCell ref="F30:G30"/>
    <mergeCell ref="F31:G31"/>
    <mergeCell ref="F32:G32"/>
    <mergeCell ref="F33:G33"/>
    <mergeCell ref="A34:I34"/>
    <mergeCell ref="C35:D35"/>
    <mergeCell ref="F35:I35"/>
    <mergeCell ref="C36:D36"/>
    <mergeCell ref="F36:I36"/>
    <mergeCell ref="C37:D37"/>
    <mergeCell ref="F37:I37"/>
    <mergeCell ref="C38:D38"/>
    <mergeCell ref="F38:I38"/>
    <mergeCell ref="C39:D39"/>
    <mergeCell ref="F39:I39"/>
    <mergeCell ref="C40:D40"/>
    <mergeCell ref="F40:I40"/>
    <mergeCell ref="C41:D41"/>
    <mergeCell ref="F41:I41"/>
    <mergeCell ref="C42:D42"/>
    <mergeCell ref="F42:I42"/>
    <mergeCell ref="C43:D43"/>
    <mergeCell ref="F43:I43"/>
    <mergeCell ref="C44:D44"/>
    <mergeCell ref="F44:I44"/>
    <mergeCell ref="C45:D45"/>
    <mergeCell ref="F45:I45"/>
    <mergeCell ref="A46:I46"/>
    <mergeCell ref="A47:B47"/>
    <mergeCell ref="C47:D47"/>
    <mergeCell ref="E47:I47"/>
    <mergeCell ref="A48:B48"/>
    <mergeCell ref="C48:D48"/>
    <mergeCell ref="E48:I48"/>
    <mergeCell ref="A49:B49"/>
    <mergeCell ref="C49:D49"/>
    <mergeCell ref="E49:I49"/>
    <mergeCell ref="A50:B50"/>
    <mergeCell ref="C50:D50"/>
    <mergeCell ref="E50:I50"/>
    <mergeCell ref="A51:B51"/>
    <mergeCell ref="C51:D51"/>
    <mergeCell ref="E51:I51"/>
    <mergeCell ref="A52:B52"/>
    <mergeCell ref="C52:D52"/>
    <mergeCell ref="E52:I52"/>
    <mergeCell ref="A53:I53"/>
    <mergeCell ref="D54:E54"/>
    <mergeCell ref="F54:I54"/>
    <mergeCell ref="D55:E55"/>
    <mergeCell ref="F55:I55"/>
    <mergeCell ref="D56:E56"/>
    <mergeCell ref="F56:I56"/>
    <mergeCell ref="D57:E57"/>
    <mergeCell ref="F57:I57"/>
    <mergeCell ref="D58:E58"/>
    <mergeCell ref="F58:I58"/>
    <mergeCell ref="D59:E59"/>
    <mergeCell ref="F59:I59"/>
    <mergeCell ref="D60:E60"/>
    <mergeCell ref="F60:I60"/>
    <mergeCell ref="D61:E61"/>
    <mergeCell ref="F61:I61"/>
    <mergeCell ref="D62:E62"/>
    <mergeCell ref="F62:I62"/>
    <mergeCell ref="A63:I63"/>
    <mergeCell ref="A64:E64"/>
    <mergeCell ref="F64:I64"/>
    <mergeCell ref="A65:E65"/>
    <mergeCell ref="F65:I65"/>
    <mergeCell ref="A66:I66"/>
    <mergeCell ref="A15:A17"/>
    <mergeCell ref="A19:A21"/>
    <mergeCell ref="K24:K33"/>
    <mergeCell ref="K36:K45"/>
    <mergeCell ref="K48:K52"/>
    <mergeCell ref="K55:K62"/>
    <mergeCell ref="M15:M17"/>
    <mergeCell ref="M19:M21"/>
    <mergeCell ref="H4:I8"/>
  </mergeCells>
  <pageMargins left="0.313888888888889" right="0.313888888888889" top="0.393055555555556" bottom="0.393055555555556" header="0.313888888888889" footer="0.313888888888889"/>
  <pageSetup paperSize="9" scale="8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
  <sheetViews>
    <sheetView view="pageBreakPreview" zoomScale="85" zoomScaleNormal="55" workbookViewId="0">
      <selection activeCell="D3" sqref="D3"/>
    </sheetView>
  </sheetViews>
  <sheetFormatPr defaultColWidth="9" defaultRowHeight="14" outlineLevelRow="2"/>
  <cols>
    <col min="1" max="1" width="4.5" style="3" customWidth="1"/>
    <col min="2" max="2" width="15.6272727272727" style="3" customWidth="1"/>
    <col min="3" max="3" width="10.1272727272727" style="3" customWidth="1"/>
    <col min="4" max="4" width="8" style="3" customWidth="1"/>
    <col min="5" max="5" width="18.3727272727273" style="4" customWidth="1"/>
    <col min="6" max="6" width="5.5" style="3" customWidth="1"/>
    <col min="7" max="8" width="10.5" style="3" customWidth="1"/>
    <col min="9" max="9" width="22" style="5" customWidth="1"/>
    <col min="10" max="10" width="17.8727272727273" style="5" customWidth="1"/>
    <col min="11" max="11" width="27.1272727272727" style="4" customWidth="1"/>
    <col min="12" max="12" width="14.2545454545455" style="3" customWidth="1"/>
    <col min="13" max="13" width="64.6272727272727" style="3" customWidth="1"/>
    <col min="14" max="14" width="55" style="1" customWidth="1"/>
    <col min="15" max="15" width="18.8727272727273" style="1" customWidth="1"/>
    <col min="16" max="16" width="10.6272727272727" style="6" customWidth="1"/>
    <col min="17" max="17" width="10.2545454545455" style="6" customWidth="1"/>
    <col min="18" max="18" width="7.5" style="6" customWidth="1"/>
    <col min="19" max="19" width="12.2545454545455" style="3" customWidth="1"/>
    <col min="20" max="20" width="16.3727272727273" style="3" customWidth="1"/>
    <col min="21" max="21" width="14.3727272727273" style="3" customWidth="1"/>
    <col min="22" max="22" width="25.5" style="3" customWidth="1"/>
    <col min="23" max="23" width="60.5" style="3" customWidth="1"/>
    <col min="24" max="24" width="63.2545454545455" style="3" customWidth="1"/>
    <col min="25" max="25" width="38.1272727272727" style="6" customWidth="1"/>
    <col min="26" max="26" width="28.5" style="3" customWidth="1"/>
    <col min="27" max="27" width="37.1272727272727" style="5" customWidth="1"/>
    <col min="28" max="16384" width="9" style="3"/>
  </cols>
  <sheetData>
    <row r="1" ht="21.6" customHeight="1" spans="1:27">
      <c r="A1" s="7" t="s">
        <v>97</v>
      </c>
      <c r="B1" s="7"/>
      <c r="C1" s="7"/>
      <c r="D1" s="7"/>
      <c r="E1" s="7"/>
      <c r="F1" s="7"/>
      <c r="G1" s="7"/>
      <c r="H1" s="7"/>
      <c r="I1" s="7"/>
      <c r="J1" s="7"/>
      <c r="K1" s="7"/>
      <c r="L1" s="7"/>
      <c r="M1" s="7"/>
      <c r="N1" s="7"/>
      <c r="O1" s="7"/>
      <c r="P1" s="7"/>
      <c r="Q1" s="7"/>
      <c r="R1" s="7"/>
      <c r="S1" s="7"/>
      <c r="T1" s="7"/>
      <c r="U1" s="7"/>
      <c r="V1" s="7"/>
      <c r="W1" s="7"/>
      <c r="X1" s="7"/>
      <c r="Y1" s="7"/>
      <c r="Z1" s="7"/>
      <c r="AA1" s="7"/>
    </row>
    <row r="2" s="1" customFormat="1" ht="49.9" customHeight="1" spans="1:27">
      <c r="A2" s="8" t="s">
        <v>37</v>
      </c>
      <c r="B2" s="8" t="s">
        <v>1</v>
      </c>
      <c r="C2" s="9" t="s">
        <v>3</v>
      </c>
      <c r="D2" s="8" t="s">
        <v>5</v>
      </c>
      <c r="E2" s="8" t="s">
        <v>98</v>
      </c>
      <c r="F2" s="8" t="s">
        <v>6</v>
      </c>
      <c r="G2" s="8" t="s">
        <v>12</v>
      </c>
      <c r="H2" s="8" t="s">
        <v>13</v>
      </c>
      <c r="I2" s="9" t="s">
        <v>11</v>
      </c>
      <c r="J2" s="9" t="s">
        <v>21</v>
      </c>
      <c r="K2" s="11" t="s">
        <v>22</v>
      </c>
      <c r="L2" s="8" t="s">
        <v>62</v>
      </c>
      <c r="M2" s="12" t="s">
        <v>28</v>
      </c>
      <c r="N2" s="12" t="s">
        <v>35</v>
      </c>
      <c r="O2" s="13" t="s">
        <v>20</v>
      </c>
      <c r="P2" s="8" t="s">
        <v>14</v>
      </c>
      <c r="Q2" s="8" t="s">
        <v>99</v>
      </c>
      <c r="R2" s="8" t="s">
        <v>18</v>
      </c>
      <c r="S2" s="8" t="s">
        <v>100</v>
      </c>
      <c r="T2" s="8" t="s">
        <v>101</v>
      </c>
      <c r="U2" s="8" t="s">
        <v>102</v>
      </c>
      <c r="V2" s="8" t="s">
        <v>70</v>
      </c>
      <c r="W2" s="8" t="s">
        <v>81</v>
      </c>
      <c r="X2" s="8" t="s">
        <v>84</v>
      </c>
      <c r="Y2" s="8" t="s">
        <v>87</v>
      </c>
      <c r="Z2" s="8" t="s">
        <v>34</v>
      </c>
      <c r="AA2" s="9" t="s">
        <v>95</v>
      </c>
    </row>
    <row r="3" s="2" customFormat="1" ht="197.45" customHeight="1" spans="1:27">
      <c r="A3" s="10"/>
      <c r="B3" s="10" t="str">
        <f>VLOOKUP($B$2,'信息转置专用（请勿删除）'!$A$2:$E$2,4,0)</f>
        <v>软件系统架构师</v>
      </c>
      <c r="C3" s="10" t="str">
        <f>VLOOKUP($C$2,'信息转置专用（请勿删除）'!$F$2:$I$2,2,0)</f>
        <v/>
      </c>
      <c r="D3" s="10" t="str">
        <f>VLOOKUP(D2,'信息转置专用（请勿删除）'!$A$4:$B$4,2,0)</f>
        <v/>
      </c>
      <c r="E3" s="10" t="str">
        <f>VLOOKUP("出生日期及年龄",'信息转置专用（请勿删除）'!$E$4:$G$4,2,0)</f>
        <v/>
      </c>
      <c r="F3" s="10" t="str">
        <f>VLOOKUP($F$2,'信息转置专用（请勿删除）'!$C$4:$D$4,2,0)</f>
        <v/>
      </c>
      <c r="G3" s="10" t="str">
        <f>VLOOKUP($G$2,'信息转置专用（请勿删除）'!$A$6:$D$6,2,0)</f>
        <v/>
      </c>
      <c r="H3" s="10" t="str">
        <f>VLOOKUP($H$2,'信息转置专用（请勿删除）'!$E$6:$G$6,2,0)</f>
        <v/>
      </c>
      <c r="I3" s="14" t="str">
        <f>VLOOKUP($I$2,'信息转置专用（请勿删除）'!$E$5:$G$5,2,0)</f>
        <v/>
      </c>
      <c r="J3" s="10" t="str">
        <f>VLOOKUP($J$2,'信息转置专用（请勿删除）'!$A$10:$D$10,2,0)</f>
        <v/>
      </c>
      <c r="K3" s="15" t="str">
        <f>VLOOKUP(K2,'信息转置专用（请勿删除）'!E10:F10,2,0)</f>
        <v/>
      </c>
      <c r="L3" s="10" t="e">
        <f>VLOOKUP($L$2,'信息转置专用（请勿删除）'!$J$2:$K$2,2,0)</f>
        <v>#N/A</v>
      </c>
      <c r="M3" s="16" t="str">
        <f>VLOOKUP($M$2,'信息转置专用（请勿删除）'!$A$15:$M$17,13,0)</f>
        <v/>
      </c>
      <c r="N3" s="16" t="str">
        <f>VLOOKUP($N$2,'信息转置专用（请勿删除）'!$A$19:$M$21,13,0)</f>
        <v/>
      </c>
      <c r="O3" s="10" t="str">
        <f>VLOOKUP($O$2,'信息转置专用（请勿删除）'!$G$9:$I$9,3,0)</f>
        <v/>
      </c>
      <c r="P3" s="10" t="str">
        <f>VLOOKUP($P$2,'信息转置专用（请勿删除）'!$A$7:$D$7,2,0)</f>
        <v/>
      </c>
      <c r="Q3" s="10" t="str">
        <f>VLOOKUP("专业工作年限",'信息转置专用（请勿删除）'!$E$7:$G$7,2,0)</f>
        <v/>
      </c>
      <c r="R3" s="10" t="str">
        <f>VLOOKUP("现单位",'信息转置专用（请勿删除）'!$A$9:$D$9,2,0)</f>
        <v/>
      </c>
      <c r="S3" s="10" t="str">
        <f>VLOOKUP("现任岗位及职务",'信息转置专用（请勿删除）'!$E$9:$I$9,2,0)</f>
        <v/>
      </c>
      <c r="T3" s="10" t="str">
        <f>VLOOKUP("当前年收入（税前，万元）",'信息转置专用（请勿删除）'!$A$12:$E$12,4,0)</f>
        <v/>
      </c>
      <c r="U3" s="10" t="str">
        <f>VLOOKUP("期望年收入（税前，万元）",'信息转置专用（请勿删除）'!$F$12:$I$12,2,0)</f>
        <v/>
      </c>
      <c r="V3" s="16" t="str">
        <f>HLOOKUP($V$2,'信息转置专用（请勿删除）'!$J$7:$J$8,2,0)</f>
        <v/>
      </c>
      <c r="W3" s="16" t="str">
        <f>HLOOKUP($W$2,'信息转置专用（请勿删除）'!$K$23:$K$35,2,0)</f>
        <v/>
      </c>
      <c r="X3" s="16" t="str">
        <f>HLOOKUP($X$2,'信息转置专用（请勿删除）'!$K$35:$K$47,2,0)</f>
        <v/>
      </c>
      <c r="Y3" s="16" t="str">
        <f>HLOOKUP($Y$2,'信息转置专用（请勿删除）'!$K$47:$K$54,2,0)</f>
        <v/>
      </c>
      <c r="Z3" s="10"/>
      <c r="AA3" s="16" t="str">
        <f>HLOOKUP($AA$2,'信息转置专用（请勿删除）'!$K$54:$K$64,2,0)</f>
        <v/>
      </c>
    </row>
  </sheetData>
  <sheetProtection sheet="1" objects="1"/>
  <pageMargins left="0.699305555555556" right="0.699305555555556" top="0.75" bottom="0.75" header="0.3" footer="0.3"/>
  <pageSetup paperSize="9" scale="1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
  <sheetViews>
    <sheetView view="pageBreakPreview" zoomScale="85" zoomScaleNormal="55" topLeftCell="N1" workbookViewId="0">
      <selection activeCell="R2" sqref="R2"/>
    </sheetView>
  </sheetViews>
  <sheetFormatPr defaultColWidth="9" defaultRowHeight="14" outlineLevelRow="2"/>
  <cols>
    <col min="1" max="1" width="4.5" style="3" customWidth="1"/>
    <col min="2" max="2" width="15.6272727272727" style="3" customWidth="1"/>
    <col min="3" max="3" width="10.1272727272727" style="3" customWidth="1"/>
    <col min="4" max="4" width="8" style="3" customWidth="1"/>
    <col min="5" max="5" width="18.3727272727273" style="4" customWidth="1"/>
    <col min="6" max="6" width="5.5" style="3" customWidth="1"/>
    <col min="7" max="8" width="10.5" style="3" customWidth="1"/>
    <col min="9" max="9" width="22" style="5" customWidth="1"/>
    <col min="10" max="10" width="17.8727272727273" style="5" customWidth="1"/>
    <col min="11" max="11" width="27.1272727272727" style="4" customWidth="1"/>
    <col min="12" max="12" width="14.2545454545455" style="3" customWidth="1"/>
    <col min="13" max="13" width="64.6272727272727" style="3" customWidth="1"/>
    <col min="14" max="14" width="55" style="1" customWidth="1"/>
    <col min="15" max="15" width="18.8727272727273" style="1" customWidth="1"/>
    <col min="16" max="16" width="10.6272727272727" style="6" customWidth="1"/>
    <col min="17" max="17" width="10.2545454545455" style="6" customWidth="1"/>
    <col min="18" max="18" width="7.5" style="6" customWidth="1"/>
    <col min="19" max="19" width="12.2545454545455" style="3" customWidth="1"/>
    <col min="20" max="20" width="16.3727272727273" style="3" customWidth="1"/>
    <col min="21" max="21" width="14.3727272727273" style="3" customWidth="1"/>
    <col min="22" max="22" width="25.5" style="3" customWidth="1"/>
    <col min="23" max="23" width="60.5" style="3" customWidth="1"/>
    <col min="24" max="24" width="63.2545454545455" style="3" customWidth="1"/>
    <col min="25" max="25" width="38.1272727272727" style="6" customWidth="1"/>
    <col min="26" max="26" width="28.5" style="3" customWidth="1"/>
    <col min="27" max="27" width="37.1272727272727" style="5" customWidth="1"/>
    <col min="28" max="16384" width="9" style="3"/>
  </cols>
  <sheetData>
    <row r="1" ht="21.6" customHeight="1" spans="1:27">
      <c r="A1" s="7" t="s">
        <v>97</v>
      </c>
      <c r="B1" s="7"/>
      <c r="C1" s="7"/>
      <c r="D1" s="7"/>
      <c r="E1" s="7"/>
      <c r="F1" s="7"/>
      <c r="G1" s="7"/>
      <c r="H1" s="7"/>
      <c r="I1" s="7"/>
      <c r="J1" s="7"/>
      <c r="K1" s="7"/>
      <c r="L1" s="7"/>
      <c r="M1" s="7"/>
      <c r="N1" s="7"/>
      <c r="O1" s="7"/>
      <c r="P1" s="7"/>
      <c r="Q1" s="7"/>
      <c r="R1" s="7"/>
      <c r="S1" s="7"/>
      <c r="T1" s="7"/>
      <c r="U1" s="7"/>
      <c r="V1" s="7"/>
      <c r="W1" s="7"/>
      <c r="X1" s="7"/>
      <c r="Y1" s="7"/>
      <c r="Z1" s="7"/>
      <c r="AA1" s="7"/>
    </row>
    <row r="2" s="1" customFormat="1" ht="49.9" customHeight="1" spans="1:27">
      <c r="A2" s="8" t="s">
        <v>37</v>
      </c>
      <c r="B2" s="8" t="s">
        <v>1</v>
      </c>
      <c r="C2" s="9" t="s">
        <v>3</v>
      </c>
      <c r="D2" s="8" t="s">
        <v>5</v>
      </c>
      <c r="E2" s="8" t="s">
        <v>98</v>
      </c>
      <c r="F2" s="8" t="s">
        <v>6</v>
      </c>
      <c r="G2" s="8" t="s">
        <v>12</v>
      </c>
      <c r="H2" s="8" t="s">
        <v>13</v>
      </c>
      <c r="I2" s="9" t="s">
        <v>11</v>
      </c>
      <c r="J2" s="9" t="s">
        <v>21</v>
      </c>
      <c r="K2" s="11" t="s">
        <v>22</v>
      </c>
      <c r="L2" s="8" t="s">
        <v>62</v>
      </c>
      <c r="M2" s="12" t="s">
        <v>28</v>
      </c>
      <c r="N2" s="12" t="s">
        <v>35</v>
      </c>
      <c r="O2" s="13" t="s">
        <v>20</v>
      </c>
      <c r="P2" s="8" t="s">
        <v>14</v>
      </c>
      <c r="Q2" s="8" t="s">
        <v>99</v>
      </c>
      <c r="R2" s="8" t="s">
        <v>18</v>
      </c>
      <c r="S2" s="8" t="s">
        <v>100</v>
      </c>
      <c r="T2" s="8" t="s">
        <v>101</v>
      </c>
      <c r="U2" s="8" t="s">
        <v>102</v>
      </c>
      <c r="V2" s="8" t="s">
        <v>70</v>
      </c>
      <c r="W2" s="8" t="s">
        <v>81</v>
      </c>
      <c r="X2" s="8" t="s">
        <v>84</v>
      </c>
      <c r="Y2" s="8" t="s">
        <v>87</v>
      </c>
      <c r="Z2" s="8" t="s">
        <v>34</v>
      </c>
      <c r="AA2" s="9" t="s">
        <v>95</v>
      </c>
    </row>
    <row r="3" s="2" customFormat="1" ht="197.45" customHeight="1" spans="1:27">
      <c r="A3" s="10"/>
      <c r="B3" s="10" t="str">
        <f>VLOOKUP($B$2,'信息转置专用（请勿删除）'!$A$2:$E$2,4,0)</f>
        <v>软件系统架构师</v>
      </c>
      <c r="C3" s="10" t="str">
        <f>VLOOKUP($C$2,'信息转置专用（请勿删除）'!$F$2:$I$2,2,0)</f>
        <v/>
      </c>
      <c r="D3" s="10" t="str">
        <f>VLOOKUP(D2,'信息转置专用（请勿删除）'!$A$4:$B$4,2,0)</f>
        <v/>
      </c>
      <c r="E3" s="10" t="str">
        <f>VLOOKUP("出生日期及年龄",'信息转置专用（请勿删除）'!$E$4:$G$4,2,0)</f>
        <v/>
      </c>
      <c r="F3" s="10" t="str">
        <f>VLOOKUP($F$2,'信息转置专用（请勿删除）'!$C$4:$D$4,2,0)</f>
        <v/>
      </c>
      <c r="G3" s="10" t="str">
        <f>VLOOKUP($G$2,'信息转置专用（请勿删除）'!$A$6:$D$6,2,0)</f>
        <v/>
      </c>
      <c r="H3" s="10" t="str">
        <f>VLOOKUP($H$2,'信息转置专用（请勿删除）'!$E$6:$G$6,2,0)</f>
        <v/>
      </c>
      <c r="I3" s="14" t="str">
        <f>VLOOKUP($I$2,'信息转置专用（请勿删除）'!$E$5:$G$5,2,0)</f>
        <v/>
      </c>
      <c r="J3" s="10" t="str">
        <f>VLOOKUP($J$2,'信息转置专用（请勿删除）'!$A$10:$D$10,2,0)</f>
        <v/>
      </c>
      <c r="K3" s="15" t="str">
        <f>VLOOKUP(K2,'信息转置专用（请勿删除）'!E10:F10,2,0)</f>
        <v/>
      </c>
      <c r="L3" s="10" t="e">
        <f>VLOOKUP($L$2,'信息转置专用（请勿删除）'!$J$2:$K$2,2,0)</f>
        <v>#N/A</v>
      </c>
      <c r="M3" s="16" t="str">
        <f>VLOOKUP($M$2,'信息转置专用（请勿删除）'!$A$15:$M$17,13,0)</f>
        <v/>
      </c>
      <c r="N3" s="16" t="str">
        <f>VLOOKUP($N$2,'信息转置专用（请勿删除）'!$A$19:$M$21,13,0)</f>
        <v/>
      </c>
      <c r="O3" s="10" t="str">
        <f>VLOOKUP($O$2,'信息转置专用（请勿删除）'!$G$9:$I$9,3,0)</f>
        <v/>
      </c>
      <c r="P3" s="10" t="str">
        <f>VLOOKUP($P$2,'信息转置专用（请勿删除）'!$A$7:$D$7,2,0)</f>
        <v/>
      </c>
      <c r="Q3" s="10" t="str">
        <f>VLOOKUP("专业工作年限",'信息转置专用（请勿删除）'!$E$7:$G$7,2,0)</f>
        <v/>
      </c>
      <c r="R3" s="10" t="str">
        <f>VLOOKUP("现单位",'信息转置专用（请勿删除）'!$A$9:$D$9,2,0)</f>
        <v/>
      </c>
      <c r="S3" s="10" t="str">
        <f>VLOOKUP("现任岗位及职务",'信息转置专用（请勿删除）'!$E$9:$I$9,2,0)</f>
        <v/>
      </c>
      <c r="T3" s="10" t="str">
        <f>VLOOKUP("当前年收入（税前，万元）",'信息转置专用（请勿删除）'!$A$12:$E$12,4,0)</f>
        <v/>
      </c>
      <c r="U3" s="10" t="str">
        <f>VLOOKUP("期望年收入（税前，万元）",'信息转置专用（请勿删除）'!$F$12:$I$12,2,0)</f>
        <v/>
      </c>
      <c r="V3" s="16" t="str">
        <f>HLOOKUP($V$2,'信息转置专用（请勿删除）'!$J$7:$J$8,2,0)</f>
        <v/>
      </c>
      <c r="W3" s="16" t="str">
        <f>HLOOKUP($W$2,'信息转置专用（请勿删除）'!$K$23:$K$33,2,0)</f>
        <v/>
      </c>
      <c r="X3" s="16" t="str">
        <f>HLOOKUP($X$2,'信息转置专用（请勿删除）'!$K$35:$K$45,2,0)</f>
        <v/>
      </c>
      <c r="Y3" s="16" t="str">
        <f>HLOOKUP($Y$2,'信息转置专用（请勿删除）'!$K$47:$K$52,2,0)</f>
        <v/>
      </c>
      <c r="Z3" s="10"/>
      <c r="AA3" s="16" t="str">
        <f>HLOOKUP($AA$2,'信息转置专用（请勿删除）'!$K$54:$K$62,2,0)</f>
        <v/>
      </c>
    </row>
  </sheetData>
  <sheetProtection sheet="1" objects="1" scenarios="1"/>
  <pageMargins left="0.699305555555556" right="0.699305555555556" top="0.75" bottom="0.75" header="0.3" footer="0.3"/>
  <pageSetup paperSize="9" scale="1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应聘报名表（个人填写）</vt:lpstr>
      <vt:lpstr>信息转置专用（请勿删除）</vt:lpstr>
      <vt:lpstr>自动统计信息（请勿填写）3</vt:lpstr>
      <vt:lpstr>自动统计信息（请勿填写）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lenovo-qh</dc:creator>
  <cp:lastModifiedBy>薇薇、甜</cp:lastModifiedBy>
  <dcterms:created xsi:type="dcterms:W3CDTF">2006-09-16T00:00:00Z</dcterms:created>
  <cp:lastPrinted>2017-11-07T10:03:00Z</cp:lastPrinted>
  <dcterms:modified xsi:type="dcterms:W3CDTF">2023-04-03T05:09:22Z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951534A8AAC7405598B6C3376703AFBD</vt:lpwstr>
  </property>
</Properties>
</file>