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CC47" lockStructure="1"/>
  <bookViews>
    <workbookView windowWidth="23280" windowHeight="10425" tabRatio="792"/>
  </bookViews>
  <sheets>
    <sheet name="应聘报名表（个人填写）" sheetId="1" r:id="rId1"/>
    <sheet name="信息转置专用（请勿删除）" sheetId="2" state="hidden" r:id="rId2"/>
    <sheet name="自动统计信息（请勿填写）3" sheetId="3" r:id="rId3"/>
    <sheet name="自动统计信息（请勿填写）" sheetId="4" state="hidden" r:id="rId4"/>
  </sheets>
  <definedNames>
    <definedName name="_xlnm.Print_Area" localSheetId="1">'信息转置专用（请勿删除）'!$A$1:$I$66</definedName>
  </definedNames>
  <calcPr calcId="144525" concurrentCalc="0"/>
</workbook>
</file>

<file path=xl/sharedStrings.xml><?xml version="1.0" encoding="utf-8"?>
<sst xmlns="http://schemas.openxmlformats.org/spreadsheetml/2006/main" count="103">
  <si>
    <t>四联集团本部应聘报名表</t>
  </si>
  <si>
    <t>应聘岗位</t>
  </si>
  <si>
    <t>综合秘书岗</t>
  </si>
  <si>
    <t>是否服从调配</t>
  </si>
  <si>
    <t>一、基本信息</t>
  </si>
  <si>
    <t>姓名</t>
  </si>
  <si>
    <t>性别</t>
  </si>
  <si>
    <t>出生日期及年龄</t>
  </si>
  <si>
    <t>照片粘贴处</t>
  </si>
  <si>
    <t>身高</t>
  </si>
  <si>
    <t>籍贯</t>
  </si>
  <si>
    <t>身份证号</t>
  </si>
  <si>
    <t>政治面貌</t>
  </si>
  <si>
    <t>入党年月</t>
  </si>
  <si>
    <t>参加工作时间</t>
  </si>
  <si>
    <t>工作年限</t>
  </si>
  <si>
    <t>专业技术职称</t>
  </si>
  <si>
    <t>职业/执业资格证</t>
  </si>
  <si>
    <t>现单位</t>
  </si>
  <si>
    <t>现岗位及职务</t>
  </si>
  <si>
    <t>英语能力</t>
  </si>
  <si>
    <t>本人联系电话</t>
  </si>
  <si>
    <t>电子邮箱</t>
  </si>
  <si>
    <t>紧急联系人及电话</t>
  </si>
  <si>
    <r>
      <rPr>
        <b/>
        <sz val="12"/>
        <color indexed="8"/>
        <rFont val="宋体"/>
        <charset val="134"/>
      </rPr>
      <t>二、收入情况</t>
    </r>
    <r>
      <rPr>
        <b/>
        <sz val="12"/>
        <color indexed="10"/>
        <rFont val="宋体"/>
        <charset val="134"/>
      </rPr>
      <t>（含工资、奖金、福利及各类津补贴）</t>
    </r>
  </si>
  <si>
    <t>当前年收入（税前，万元）</t>
  </si>
  <si>
    <t>期望年收入（税前，万元）</t>
  </si>
  <si>
    <r>
      <rPr>
        <b/>
        <sz val="12"/>
        <color indexed="8"/>
        <rFont val="宋体"/>
        <charset val="134"/>
      </rPr>
      <t>三、教育经历</t>
    </r>
    <r>
      <rPr>
        <b/>
        <sz val="12"/>
        <color indexed="10"/>
        <rFont val="宋体"/>
        <charset val="134"/>
      </rPr>
      <t>（按学历由高到低填写，大专以下学历不填写）</t>
    </r>
  </si>
  <si>
    <t>全日制教育经历</t>
  </si>
  <si>
    <t>起止年月</t>
  </si>
  <si>
    <t>学历</t>
  </si>
  <si>
    <t>学位</t>
  </si>
  <si>
    <t>毕业院校</t>
  </si>
  <si>
    <t>专业</t>
  </si>
  <si>
    <t>备注</t>
  </si>
  <si>
    <t>在职教育经历</t>
  </si>
  <si>
    <r>
      <rPr>
        <b/>
        <sz val="12"/>
        <color indexed="8"/>
        <rFont val="宋体"/>
        <charset val="134"/>
      </rPr>
      <t>四、工作经历</t>
    </r>
    <r>
      <rPr>
        <b/>
        <sz val="12"/>
        <color indexed="10"/>
        <rFont val="宋体"/>
        <charset val="134"/>
      </rPr>
      <t>（按起止时间从最近的经历填起）</t>
    </r>
  </si>
  <si>
    <t>序号</t>
  </si>
  <si>
    <t>工作单位</t>
  </si>
  <si>
    <t>单位性质</t>
  </si>
  <si>
    <t>工作部门、职务（岗位）</t>
  </si>
  <si>
    <t>主要职责及业绩（单项不超过200字）</t>
  </si>
  <si>
    <t>直接下级
人数</t>
  </si>
  <si>
    <t>证明人、职务及电话</t>
  </si>
  <si>
    <r>
      <rPr>
        <b/>
        <sz val="12"/>
        <color indexed="8"/>
        <rFont val="宋体"/>
        <charset val="134"/>
      </rPr>
      <t>五、近五年项目经历</t>
    </r>
    <r>
      <rPr>
        <b/>
        <sz val="12"/>
        <color indexed="10"/>
        <rFont val="宋体"/>
        <charset val="134"/>
      </rPr>
      <t>（列举代表性项目不超过10项，按起止时间从最近的经历填起）</t>
    </r>
  </si>
  <si>
    <t>项目起止年月</t>
  </si>
  <si>
    <t>项目名称</t>
  </si>
  <si>
    <t>项目角色</t>
  </si>
  <si>
    <t>项目成果、实施效果及本人承担的主要工作</t>
  </si>
  <si>
    <t>六、近五年绩效等级及获奖情况</t>
  </si>
  <si>
    <t>年度</t>
  </si>
  <si>
    <t>年度绩效等级</t>
  </si>
  <si>
    <t>奖惩情况（限与工作内容高度相关的个人获奖或项目获奖，项目获奖的写明本人在项目中的排名）</t>
  </si>
  <si>
    <r>
      <rPr>
        <b/>
        <sz val="12"/>
        <color indexed="8"/>
        <rFont val="宋体"/>
        <charset val="134"/>
      </rPr>
      <t>七、家庭主要成员及重要社会关系</t>
    </r>
    <r>
      <rPr>
        <b/>
        <sz val="12"/>
        <color indexed="10"/>
        <rFont val="宋体"/>
        <charset val="134"/>
      </rPr>
      <t>（依次写明配偶、子女、夫妻双方父母、本人兄弟姐妹等）</t>
    </r>
  </si>
  <si>
    <t>称谓</t>
  </si>
  <si>
    <t>年龄</t>
  </si>
  <si>
    <t>工作单位及职务</t>
  </si>
  <si>
    <t>八、自我评价（综合素质及性格、管理能力方面、专业知识与技能等）</t>
  </si>
  <si>
    <t>优点或特长</t>
  </si>
  <si>
    <t>缺点或不足</t>
  </si>
  <si>
    <t xml:space="preserve">
本人承诺：
   以上信息均为按实填写，本人愿意接受中国四联仪器仪表集团有限公司针对以上信息的调查，并承诺若在招聘过程中或本人入职后发现存在不实信息的，愿意接受包含解除劳动关系在内的任何处罚。
                                                                                     本人签名：
                                                                                                  年    月    日</t>
  </si>
  <si>
    <t>渝富集团2017年公开招聘-个人应聘报名表</t>
  </si>
  <si>
    <t>最高学历</t>
  </si>
  <si>
    <t>博士研究生</t>
  </si>
  <si>
    <t>粘贴登记照</t>
  </si>
  <si>
    <t>硕士研究生</t>
  </si>
  <si>
    <t>民族</t>
  </si>
  <si>
    <t>本科</t>
  </si>
  <si>
    <t>大专</t>
  </si>
  <si>
    <t>专业工作年限</t>
  </si>
  <si>
    <t>职称/职业资格</t>
  </si>
  <si>
    <t>职业资格证</t>
  </si>
  <si>
    <t>现任岗位及职务</t>
  </si>
  <si>
    <r>
      <rPr>
        <b/>
        <sz val="12"/>
        <color indexed="8"/>
        <rFont val="宋体"/>
        <charset val="134"/>
      </rPr>
      <t>三、教育经历（</t>
    </r>
    <r>
      <rPr>
        <b/>
        <sz val="12"/>
        <color indexed="10"/>
        <rFont val="宋体"/>
        <charset val="134"/>
      </rPr>
      <t>按学历由高到低填写，在读教育经历不填写，大专以下学历不填写）</t>
    </r>
  </si>
  <si>
    <t>最高学历信息处理</t>
  </si>
  <si>
    <t>全日制教育经历单条</t>
  </si>
  <si>
    <t>全日制教育合并</t>
  </si>
  <si>
    <t>在职教育经历合并</t>
  </si>
  <si>
    <t>工作部门、岗位及职务</t>
  </si>
  <si>
    <t>主要职责及业绩</t>
  </si>
  <si>
    <t>工作经历单条</t>
  </si>
  <si>
    <t>工作经历</t>
  </si>
  <si>
    <r>
      <rPr>
        <b/>
        <sz val="12"/>
        <color indexed="8"/>
        <rFont val="宋体"/>
        <charset val="134"/>
      </rPr>
      <t>五、近五年项目经历</t>
    </r>
    <r>
      <rPr>
        <b/>
        <sz val="12"/>
        <color indexed="10"/>
        <rFont val="宋体"/>
        <charset val="134"/>
      </rPr>
      <t>（限已完结的重大项目，列举代表性项目不超过10项，按起止时间从最近的经历填起）</t>
    </r>
  </si>
  <si>
    <t>项目经历单条</t>
  </si>
  <si>
    <t>重大项目经历</t>
  </si>
  <si>
    <t>奖惩情况（限与工作内容相关的个人获奖，项目获奖的写明本人在项目中的排名，且写明授予单位）</t>
  </si>
  <si>
    <t>获奖情况单条</t>
  </si>
  <si>
    <t>获奖情况</t>
  </si>
  <si>
    <t>2016年</t>
  </si>
  <si>
    <t>2015年</t>
  </si>
  <si>
    <t>2014年</t>
  </si>
  <si>
    <t>2013年</t>
  </si>
  <si>
    <t>2012年</t>
  </si>
  <si>
    <r>
      <rPr>
        <b/>
        <sz val="12"/>
        <color indexed="8"/>
        <rFont val="宋体"/>
        <charset val="134"/>
      </rPr>
      <t>七、家庭主要成员及重要社会关系</t>
    </r>
    <r>
      <rPr>
        <b/>
        <sz val="12"/>
        <color indexed="10"/>
        <rFont val="宋体"/>
        <charset val="134"/>
      </rPr>
      <t>（写明配偶、子女、本人兄弟姐妹、夫妻双方父母等）</t>
    </r>
  </si>
  <si>
    <t>主要成员及重要社会关系单条</t>
  </si>
  <si>
    <t>主要家庭成员情况</t>
  </si>
  <si>
    <t xml:space="preserve">
本人承诺：
   以上信息均为按实填写，本人愿意接受渝富集团及下属企业针对以上信息的调查，并承诺若在招聘过程中或本人入职后发现存在不实信息的，愿意接受包含解除劳动关系在内的任何处罚。
                                                                                     本人签名：
                                                                                                  年    月    日</t>
  </si>
  <si>
    <t>应聘人员基本信息汇总表</t>
  </si>
  <si>
    <t>出生年月（年龄）</t>
  </si>
  <si>
    <t>应聘岗位专业工作年限</t>
  </si>
  <si>
    <t>现职务/岗位</t>
  </si>
  <si>
    <t>现年收入
（税前，万元/年）</t>
  </si>
  <si>
    <t>期望年收入
（税前，万元/年）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</si>
</sst>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&quot;人&quot;"/>
    <numFmt numFmtId="177" formatCode="0.00&quot;万元&quot;"/>
    <numFmt numFmtId="178" formatCode="0.0&quot;岁&quot;"/>
    <numFmt numFmtId="179" formatCode="0.00&quot;万&quot;&quot;元&quot;&quot;/年&quot;"/>
    <numFmt numFmtId="180" formatCode="0&quot;岁&quot;"/>
  </numFmts>
  <fonts count="30">
    <font>
      <sz val="11"/>
      <color indexed="8"/>
      <name val="宋体"/>
      <charset val="134"/>
    </font>
    <font>
      <sz val="11"/>
      <color indexed="8"/>
      <name val="方正楷体_GBK"/>
      <charset val="134"/>
    </font>
    <font>
      <sz val="16"/>
      <color indexed="8"/>
      <name val="方正小标宋_GBK"/>
      <charset val="134"/>
    </font>
    <font>
      <sz val="11"/>
      <color indexed="8"/>
      <name val="方正黑体_GBK"/>
      <charset val="134"/>
    </font>
    <font>
      <u/>
      <sz val="11"/>
      <color indexed="12"/>
      <name val="宋体"/>
      <charset val="134"/>
    </font>
    <font>
      <sz val="22"/>
      <color indexed="8"/>
      <name val="方正小标宋简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u/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42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2"/>
      <color indexed="1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7" fillId="8" borderId="5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" fillId="0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53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22" fillId="0" borderId="56" applyNumberFormat="0" applyAlignment="0" applyProtection="0">
      <alignment vertical="center"/>
    </xf>
    <xf numFmtId="0" fontId="23" fillId="0" borderId="56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0" borderId="54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12" borderId="55" applyNumberFormat="0" applyAlignment="0" applyProtection="0">
      <alignment vertical="center"/>
    </xf>
    <xf numFmtId="0" fontId="24" fillId="12" borderId="52" applyNumberFormat="0" applyAlignment="0" applyProtection="0">
      <alignment vertical="center"/>
    </xf>
    <xf numFmtId="0" fontId="25" fillId="14" borderId="57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0" borderId="58" applyNumberFormat="0" applyAlignment="0" applyProtection="0">
      <alignment vertical="center"/>
    </xf>
    <xf numFmtId="0" fontId="28" fillId="0" borderId="59" applyNumberFormat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192">
    <xf numFmtId="0" fontId="0" fillId="0" borderId="0" xfId="0" applyFill="1" applyAlignment="1"/>
    <xf numFmtId="0" fontId="0" fillId="0" borderId="0" xfId="0" applyFill="1" applyAlignment="1" applyProtection="1">
      <alignment horizontal="center" wrapText="1"/>
      <protection locked="0"/>
    </xf>
    <xf numFmtId="0" fontId="1" fillId="0" borderId="0" xfId="0" applyFont="1" applyFill="1" applyAlignment="1" applyProtection="1">
      <alignment horizontal="center" wrapText="1"/>
      <protection hidden="1"/>
    </xf>
    <xf numFmtId="0" fontId="0" fillId="0" borderId="0" xfId="0" applyFill="1" applyAlignment="1" applyProtection="1">
      <alignment wrapText="1"/>
      <protection locked="0"/>
    </xf>
    <xf numFmtId="49" fontId="0" fillId="0" borderId="0" xfId="0" applyNumberFormat="1" applyFill="1" applyAlignment="1" applyProtection="1">
      <alignment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wrapText="1"/>
      <protection locked="0"/>
    </xf>
    <xf numFmtId="0" fontId="2" fillId="0" borderId="1" xfId="0" applyFont="1" applyFill="1" applyBorder="1" applyAlignment="1" applyProtection="1">
      <alignment horizontal="centerContinuous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10" applyNumberForma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left" vertical="center" wrapText="1"/>
      <protection hidden="1"/>
    </xf>
    <xf numFmtId="0" fontId="0" fillId="0" borderId="0" xfId="0" applyFill="1" applyAlignment="1" applyProtection="1">
      <alignment vertical="center" wrapText="1"/>
      <protection locked="0" hidden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locked="0" hidden="1"/>
    </xf>
    <xf numFmtId="0" fontId="7" fillId="4" borderId="8" xfId="0" applyFont="1" applyFill="1" applyBorder="1" applyAlignment="1" applyProtection="1">
      <alignment horizontal="center" vertical="center" wrapText="1"/>
      <protection hidden="1"/>
    </xf>
    <xf numFmtId="0" fontId="7" fillId="4" borderId="9" xfId="0" applyFont="1" applyFill="1" applyBorder="1" applyAlignment="1" applyProtection="1">
      <alignment horizontal="center" vertical="center" wrapText="1"/>
      <protection hidden="1"/>
    </xf>
    <xf numFmtId="0" fontId="6" fillId="2" borderId="10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center" vertical="center" wrapText="1"/>
      <protection locked="0"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locked="0" hidden="1"/>
    </xf>
    <xf numFmtId="0" fontId="6" fillId="3" borderId="11" xfId="0" applyFont="1" applyFill="1" applyBorder="1" applyAlignment="1" applyProtection="1">
      <alignment horizontal="center" vertical="center" wrapText="1"/>
      <protection locked="0"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3" xfId="0" applyFont="1" applyFill="1" applyBorder="1" applyAlignment="1" applyProtection="1">
      <alignment horizontal="center" vertical="center" wrapText="1"/>
      <protection locked="0" hidden="1"/>
    </xf>
    <xf numFmtId="0" fontId="8" fillId="2" borderId="12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center" vertical="center" wrapText="1"/>
      <protection locked="0" hidden="1"/>
    </xf>
    <xf numFmtId="0" fontId="6" fillId="3" borderId="13" xfId="0" applyFont="1" applyFill="1" applyBorder="1" applyAlignment="1" applyProtection="1">
      <alignment horizontal="center" vertical="center" wrapText="1"/>
      <protection locked="0" hidden="1"/>
    </xf>
    <xf numFmtId="0" fontId="8" fillId="2" borderId="14" xfId="0" applyFont="1" applyFill="1" applyBorder="1" applyAlignment="1" applyProtection="1">
      <alignment horizontal="center" vertical="center" wrapText="1"/>
      <protection hidden="1"/>
    </xf>
    <xf numFmtId="0" fontId="6" fillId="2" borderId="15" xfId="0" applyFont="1" applyFill="1" applyBorder="1" applyAlignment="1" applyProtection="1">
      <alignment horizontal="center" vertical="center" wrapText="1"/>
      <protection hidden="1"/>
    </xf>
    <xf numFmtId="0" fontId="6" fillId="3" borderId="16" xfId="0" applyFont="1" applyFill="1" applyBorder="1" applyAlignment="1" applyProtection="1">
      <alignment horizontal="center" vertical="center" wrapText="1"/>
      <protection locked="0"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locked="0" hidden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6" fillId="2" borderId="19" xfId="0" applyFont="1" applyFill="1" applyBorder="1" applyAlignment="1" applyProtection="1">
      <alignment horizontal="center" vertical="center" wrapText="1"/>
      <protection locked="0" hidden="1"/>
    </xf>
    <xf numFmtId="0" fontId="6" fillId="2" borderId="20" xfId="0" applyFont="1" applyFill="1" applyBorder="1" applyAlignment="1" applyProtection="1">
      <alignment horizontal="center" vertical="center" wrapText="1"/>
      <protection locked="0" hidden="1"/>
    </xf>
    <xf numFmtId="0" fontId="7" fillId="4" borderId="21" xfId="0" applyFont="1" applyFill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6" fillId="2" borderId="22" xfId="0" applyFont="1" applyFill="1" applyBorder="1" applyAlignment="1" applyProtection="1">
      <alignment horizontal="center" vertical="center" wrapText="1"/>
      <protection hidden="1"/>
    </xf>
    <xf numFmtId="0" fontId="6" fillId="2" borderId="23" xfId="0" applyFont="1" applyFill="1" applyBorder="1" applyAlignment="1" applyProtection="1">
      <alignment horizontal="center" vertical="center" wrapText="1"/>
      <protection hidden="1"/>
    </xf>
    <xf numFmtId="0" fontId="6" fillId="2" borderId="20" xfId="0" applyFont="1" applyFill="1" applyBorder="1" applyAlignment="1" applyProtection="1">
      <alignment horizontal="center" vertical="center" wrapText="1"/>
      <protection hidden="1"/>
    </xf>
    <xf numFmtId="179" fontId="6" fillId="3" borderId="19" xfId="0" applyNumberFormat="1" applyFont="1" applyFill="1" applyBorder="1" applyAlignment="1" applyProtection="1">
      <alignment horizontal="center" vertical="center" wrapText="1"/>
      <protection locked="0" hidden="1"/>
    </xf>
    <xf numFmtId="179" fontId="6" fillId="3" borderId="20" xfId="0" applyNumberFormat="1" applyFont="1" applyFill="1" applyBorder="1" applyAlignment="1" applyProtection="1">
      <alignment horizontal="center" vertical="center" wrapText="1"/>
      <protection locked="0" hidden="1"/>
    </xf>
    <xf numFmtId="179" fontId="6" fillId="3" borderId="23" xfId="0" applyNumberFormat="1" applyFont="1" applyFill="1" applyBorder="1" applyAlignment="1" applyProtection="1">
      <alignment horizontal="center" vertical="center" wrapText="1"/>
      <protection locked="0" hidden="1"/>
    </xf>
    <xf numFmtId="0" fontId="7" fillId="4" borderId="24" xfId="0" applyFont="1" applyFill="1" applyBorder="1" applyAlignment="1" applyProtection="1">
      <alignment horizontal="center" vertical="center" wrapText="1"/>
      <protection hidden="1"/>
    </xf>
    <xf numFmtId="0" fontId="7" fillId="4" borderId="25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6" fillId="2" borderId="16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left" vertical="center" wrapText="1"/>
      <protection locked="0" hidden="1"/>
    </xf>
    <xf numFmtId="0" fontId="6" fillId="3" borderId="3" xfId="0" applyFont="1" applyFill="1" applyBorder="1" applyAlignment="1" applyProtection="1">
      <alignment horizontal="left" vertical="center" wrapText="1"/>
      <protection hidden="1"/>
    </xf>
    <xf numFmtId="0" fontId="6" fillId="2" borderId="26" xfId="0" applyFont="1" applyFill="1" applyBorder="1" applyAlignment="1" applyProtection="1">
      <alignment horizontal="center" vertical="center" wrapText="1"/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hidden="1"/>
    </xf>
    <xf numFmtId="0" fontId="6" fillId="2" borderId="15" xfId="0" applyFont="1" applyFill="1" applyBorder="1" applyAlignment="1" applyProtection="1">
      <alignment vertical="center" wrapText="1"/>
      <protection hidden="1"/>
    </xf>
    <xf numFmtId="0" fontId="6" fillId="3" borderId="17" xfId="0" applyFont="1" applyFill="1" applyBorder="1" applyAlignment="1" applyProtection="1">
      <alignment horizontal="left" vertical="center" wrapText="1"/>
      <protection locked="0" hidden="1"/>
    </xf>
    <xf numFmtId="0" fontId="6" fillId="3" borderId="19" xfId="0" applyFont="1" applyFill="1" applyBorder="1" applyAlignment="1" applyProtection="1">
      <alignment horizontal="center" vertical="center" wrapText="1"/>
      <protection locked="0" hidden="1"/>
    </xf>
    <xf numFmtId="0" fontId="6" fillId="3" borderId="23" xfId="0" applyFont="1" applyFill="1" applyBorder="1" applyAlignment="1" applyProtection="1">
      <alignment horizontal="center" vertical="center" wrapText="1"/>
      <protection locked="0" hidden="1"/>
    </xf>
    <xf numFmtId="0" fontId="6" fillId="0" borderId="10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Border="1" applyAlignment="1" applyProtection="1">
      <alignment horizontal="left" vertical="center" wrapText="1"/>
      <protection locked="0" hidden="1"/>
    </xf>
    <xf numFmtId="0" fontId="6" fillId="3" borderId="4" xfId="0" applyFont="1" applyFill="1" applyBorder="1" applyAlignment="1" applyProtection="1">
      <alignment horizontal="left" vertical="center" wrapText="1"/>
      <protection locked="0" hidden="1"/>
    </xf>
    <xf numFmtId="0" fontId="6" fillId="3" borderId="13" xfId="0" applyFont="1" applyFill="1" applyBorder="1" applyAlignment="1" applyProtection="1">
      <alignment horizontal="left" vertical="center" wrapText="1"/>
      <protection locked="0" hidden="1"/>
    </xf>
    <xf numFmtId="0" fontId="6" fillId="2" borderId="10" xfId="0" applyFont="1" applyFill="1" applyBorder="1" applyAlignment="1" applyProtection="1">
      <alignment vertical="center" wrapText="1"/>
      <protection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vertical="center" wrapText="1"/>
      <protection locked="0" hidden="1"/>
    </xf>
    <xf numFmtId="0" fontId="6" fillId="0" borderId="18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vertical="center" wrapText="1"/>
      <protection locked="0" hidden="1"/>
    </xf>
    <xf numFmtId="0" fontId="6" fillId="3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17" xfId="0" applyFont="1" applyFill="1" applyBorder="1" applyAlignment="1" applyProtection="1">
      <alignment horizontal="center" vertical="center" wrapText="1"/>
      <protection locked="0" hidden="1"/>
    </xf>
    <xf numFmtId="0" fontId="6" fillId="3" borderId="10" xfId="0" applyFont="1" applyFill="1" applyBorder="1" applyAlignment="1" applyProtection="1">
      <alignment horizontal="center" vertical="center" wrapText="1"/>
      <protection locked="0" hidden="1"/>
    </xf>
    <xf numFmtId="178" fontId="6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6" fillId="3" borderId="18" xfId="0" applyFont="1" applyFill="1" applyBorder="1" applyAlignment="1" applyProtection="1">
      <alignment horizontal="center" vertical="center" wrapText="1"/>
      <protection locked="0" hidden="1"/>
    </xf>
    <xf numFmtId="178" fontId="6" fillId="0" borderId="17" xfId="0" applyNumberFormat="1" applyFont="1" applyFill="1" applyBorder="1" applyAlignment="1" applyProtection="1">
      <alignment horizontal="center" vertical="center" wrapText="1"/>
      <protection locked="0" hidden="1"/>
    </xf>
    <xf numFmtId="0" fontId="6" fillId="3" borderId="27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ill="1" applyAlignment="1" applyProtection="1">
      <alignment horizontal="center" vertical="center" wrapText="1"/>
      <protection locked="0" hidden="1"/>
    </xf>
    <xf numFmtId="0" fontId="7" fillId="4" borderId="14" xfId="0" applyFont="1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locked="0" hidden="1"/>
    </xf>
    <xf numFmtId="0" fontId="8" fillId="2" borderId="11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vertical="center" wrapText="1"/>
      <protection locked="0"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vertical="center" wrapText="1"/>
      <protection locked="0"/>
    </xf>
    <xf numFmtId="0" fontId="6" fillId="0" borderId="28" xfId="0" applyFont="1" applyFill="1" applyBorder="1" applyAlignment="1" applyProtection="1">
      <alignment horizontal="center" vertical="center" wrapText="1"/>
      <protection locked="0" hidden="1"/>
    </xf>
    <xf numFmtId="0" fontId="7" fillId="4" borderId="29" xfId="0" applyFont="1" applyFill="1" applyBorder="1" applyAlignment="1" applyProtection="1">
      <alignment horizontal="center" vertical="center" wrapText="1"/>
      <protection hidden="1"/>
    </xf>
    <xf numFmtId="179" fontId="6" fillId="3" borderId="30" xfId="0" applyNumberFormat="1" applyFont="1" applyFill="1" applyBorder="1" applyAlignment="1" applyProtection="1">
      <alignment horizontal="center" vertical="center" wrapText="1"/>
      <protection locked="0" hidden="1"/>
    </xf>
    <xf numFmtId="0" fontId="7" fillId="4" borderId="31" xfId="0" applyFont="1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locked="0" hidden="1"/>
    </xf>
    <xf numFmtId="0" fontId="0" fillId="0" borderId="13" xfId="0" applyFill="1" applyBorder="1" applyAlignment="1" applyProtection="1">
      <alignment horizontal="center" vertical="center" wrapText="1"/>
      <protection locked="0" hidden="1"/>
    </xf>
    <xf numFmtId="0" fontId="0" fillId="0" borderId="3" xfId="0" applyFill="1" applyBorder="1" applyAlignment="1" applyProtection="1">
      <alignment vertical="center" wrapText="1"/>
      <protection locked="0" hidden="1"/>
    </xf>
    <xf numFmtId="0" fontId="0" fillId="0" borderId="2" xfId="0" applyFill="1" applyBorder="1" applyAlignment="1" applyProtection="1">
      <alignment horizontal="center" vertical="center" wrapText="1"/>
      <protection locked="0" hidden="1"/>
    </xf>
    <xf numFmtId="0" fontId="0" fillId="0" borderId="32" xfId="0" applyFill="1" applyBorder="1" applyAlignment="1" applyProtection="1">
      <alignment horizontal="center" vertical="center" wrapText="1"/>
      <protection locked="0" hidden="1"/>
    </xf>
    <xf numFmtId="0" fontId="0" fillId="0" borderId="9" xfId="0" applyFill="1" applyBorder="1" applyAlignment="1" applyProtection="1">
      <alignment horizontal="center" vertical="center" wrapText="1"/>
      <protection locked="0" hidden="1"/>
    </xf>
    <xf numFmtId="0" fontId="6" fillId="2" borderId="4" xfId="0" applyFont="1" applyFill="1" applyBorder="1" applyAlignment="1" applyProtection="1">
      <alignment vertical="center" wrapText="1"/>
      <protection hidden="1"/>
    </xf>
    <xf numFmtId="0" fontId="0" fillId="0" borderId="3" xfId="0" applyFont="1" applyFill="1" applyBorder="1" applyAlignment="1" applyProtection="1">
      <alignment vertical="center" wrapText="1"/>
      <protection locked="0" hidden="1"/>
    </xf>
    <xf numFmtId="0" fontId="6" fillId="2" borderId="33" xfId="0" applyFont="1" applyFill="1" applyBorder="1" applyAlignment="1" applyProtection="1">
      <alignment horizontal="center" vertical="center" wrapText="1"/>
      <protection hidden="1"/>
    </xf>
    <xf numFmtId="0" fontId="6" fillId="0" borderId="22" xfId="0" applyFont="1" applyFill="1" applyBorder="1" applyAlignment="1" applyProtection="1">
      <alignment horizontal="center" vertical="center" wrapText="1"/>
      <protection locked="0" hidden="1"/>
    </xf>
    <xf numFmtId="0" fontId="6" fillId="0" borderId="23" xfId="0" applyFont="1" applyFill="1" applyBorder="1" applyAlignment="1" applyProtection="1">
      <alignment horizontal="center" vertical="center" wrapText="1"/>
      <protection locked="0" hidden="1"/>
    </xf>
    <xf numFmtId="0" fontId="6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19" xfId="0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Fill="1" applyBorder="1" applyAlignment="1" applyProtection="1">
      <alignment horizontal="left" vertical="top" wrapText="1"/>
      <protection locked="0" hidden="1"/>
    </xf>
    <xf numFmtId="0" fontId="6" fillId="0" borderId="30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6" fillId="2" borderId="35" xfId="0" applyFont="1" applyFill="1" applyBorder="1" applyAlignment="1" applyProtection="1">
      <alignment horizontal="center" vertical="center" wrapText="1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0" fontId="6" fillId="2" borderId="35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49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36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10" fillId="0" borderId="3" xfId="1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</xf>
    <xf numFmtId="49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11" fillId="0" borderId="7" xfId="10" applyFont="1" applyFill="1" applyBorder="1" applyAlignment="1" applyProtection="1">
      <alignment horizontal="center" vertical="center" wrapText="1"/>
      <protection locked="0"/>
    </xf>
    <xf numFmtId="0" fontId="6" fillId="2" borderId="37" xfId="0" applyFont="1" applyFill="1" applyBorder="1" applyAlignment="1" applyProtection="1">
      <alignment horizontal="center" vertical="center" wrapText="1"/>
      <protection locked="0"/>
    </xf>
    <xf numFmtId="0" fontId="6" fillId="2" borderId="38" xfId="0" applyFont="1" applyFill="1" applyBorder="1" applyAlignment="1" applyProtection="1">
      <alignment horizontal="center" vertical="center" wrapText="1"/>
      <protection locked="0"/>
    </xf>
    <xf numFmtId="0" fontId="7" fillId="4" borderId="2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6" fillId="2" borderId="20" xfId="0" applyFont="1" applyFill="1" applyBorder="1" applyAlignment="1" applyProtection="1">
      <alignment horizontal="center" vertical="center" wrapText="1"/>
    </xf>
    <xf numFmtId="177" fontId="6" fillId="0" borderId="19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20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24" xfId="0" applyFont="1" applyFill="1" applyBorder="1" applyAlignment="1" applyProtection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6" fillId="2" borderId="26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Fill="1" applyBorder="1" applyAlignment="1" applyProtection="1">
      <alignment horizontal="left" vertical="center" wrapText="1"/>
      <protection locked="0"/>
    </xf>
    <xf numFmtId="176" fontId="6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left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7" fillId="4" borderId="2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18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39" xfId="0" applyFont="1" applyFill="1" applyBorder="1" applyAlignment="1" applyProtection="1">
      <alignment horizontal="center" vertical="center" wrapText="1"/>
      <protection locked="0"/>
    </xf>
    <xf numFmtId="0" fontId="7" fillId="4" borderId="40" xfId="0" applyFont="1" applyFill="1" applyBorder="1" applyAlignment="1" applyProtection="1">
      <alignment horizontal="center" vertical="center" wrapText="1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8" fillId="2" borderId="42" xfId="0" applyFont="1" applyFill="1" applyBorder="1" applyAlignment="1" applyProtection="1">
      <alignment horizontal="center" vertical="center" wrapText="1"/>
      <protection locked="0"/>
    </xf>
    <xf numFmtId="49" fontId="6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29" xfId="0" applyFont="1" applyFill="1" applyBorder="1" applyAlignment="1" applyProtection="1">
      <alignment horizontal="center" vertical="center" wrapText="1"/>
    </xf>
    <xf numFmtId="177" fontId="6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31" xfId="0" applyFont="1" applyFill="1" applyBorder="1" applyAlignment="1" applyProtection="1">
      <alignment horizontal="center" vertical="center" wrapText="1"/>
    </xf>
    <xf numFmtId="0" fontId="6" fillId="2" borderId="43" xfId="0" applyFont="1" applyFill="1" applyBorder="1" applyAlignment="1" applyProtection="1">
      <alignment horizontal="center" vertical="center" wrapText="1"/>
      <protection locked="0"/>
    </xf>
    <xf numFmtId="0" fontId="6" fillId="0" borderId="43" xfId="0" applyFont="1" applyFill="1" applyBorder="1" applyAlignment="1" applyProtection="1">
      <alignment horizontal="center" vertical="center" wrapText="1"/>
      <protection locked="0"/>
    </xf>
    <xf numFmtId="0" fontId="6" fillId="2" borderId="33" xfId="0" applyFont="1" applyFill="1" applyBorder="1" applyAlignment="1" applyProtection="1">
      <alignment horizontal="center" vertical="center" wrapText="1"/>
      <protection locked="0"/>
    </xf>
    <xf numFmtId="0" fontId="6" fillId="0" borderId="33" xfId="0" applyFont="1" applyFill="1" applyBorder="1" applyAlignment="1" applyProtection="1">
      <alignment horizontal="left" vertical="center" wrapText="1"/>
      <protection locked="0"/>
    </xf>
    <xf numFmtId="0" fontId="6" fillId="0" borderId="43" xfId="0" applyFont="1" applyFill="1" applyBorder="1" applyAlignment="1" applyProtection="1">
      <alignment horizontal="left" vertical="center" wrapText="1"/>
      <protection locked="0"/>
    </xf>
    <xf numFmtId="0" fontId="7" fillId="4" borderId="29" xfId="0" applyFont="1" applyFill="1" applyBorder="1" applyAlignment="1" applyProtection="1">
      <alignment horizontal="center" vertical="center" wrapText="1"/>
      <protection locked="0"/>
    </xf>
    <xf numFmtId="0" fontId="6" fillId="0" borderId="33" xfId="0" applyFont="1" applyFill="1" applyBorder="1" applyAlignment="1" applyProtection="1">
      <alignment horizontal="center" vertical="center" wrapText="1"/>
      <protection locked="0"/>
    </xf>
    <xf numFmtId="0" fontId="6" fillId="0" borderId="44" xfId="0" applyFont="1" applyFill="1" applyBorder="1" applyAlignment="1" applyProtection="1">
      <alignment horizontal="left" vertical="top" wrapText="1"/>
      <protection locked="0"/>
    </xf>
    <xf numFmtId="0" fontId="6" fillId="0" borderId="45" xfId="0" applyFont="1" applyFill="1" applyBorder="1" applyAlignment="1" applyProtection="1">
      <alignment horizontal="left" vertical="top" wrapText="1"/>
      <protection locked="0"/>
    </xf>
    <xf numFmtId="0" fontId="6" fillId="0" borderId="46" xfId="0" applyFont="1" applyFill="1" applyBorder="1" applyAlignment="1" applyProtection="1">
      <alignment horizontal="left" vertical="top" wrapText="1"/>
      <protection locked="0"/>
    </xf>
    <xf numFmtId="0" fontId="6" fillId="0" borderId="47" xfId="0" applyFont="1" applyFill="1" applyBorder="1" applyAlignment="1" applyProtection="1">
      <alignment horizontal="left" vertical="top" wrapText="1"/>
      <protection locked="0"/>
    </xf>
    <xf numFmtId="0" fontId="6" fillId="0" borderId="48" xfId="0" applyFont="1" applyFill="1" applyBorder="1" applyAlignment="1" applyProtection="1">
      <alignment horizontal="left" vertical="top" wrapText="1"/>
      <protection locked="0"/>
    </xf>
    <xf numFmtId="0" fontId="6" fillId="0" borderId="49" xfId="0" applyFont="1" applyFill="1" applyBorder="1" applyAlignment="1" applyProtection="1">
      <alignment horizontal="left" vertical="top" wrapText="1"/>
      <protection locked="0"/>
    </xf>
    <xf numFmtId="0" fontId="6" fillId="0" borderId="50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Fill="1" applyBorder="1" applyAlignment="1" applyProtection="1">
      <alignment horizontal="left" vertical="top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0"/>
    <pageSetUpPr fitToPage="1"/>
  </sheetPr>
  <dimension ref="A1:I66"/>
  <sheetViews>
    <sheetView showGridLines="0" tabSelected="1" view="pageBreakPreview" zoomScale="85" zoomScaleNormal="70" zoomScaleSheetLayoutView="85" workbookViewId="0">
      <selection activeCell="F16" sqref="F16"/>
    </sheetView>
  </sheetViews>
  <sheetFormatPr defaultColWidth="8.875" defaultRowHeight="13.5"/>
  <cols>
    <col min="1" max="1" width="10.875" style="109" customWidth="1"/>
    <col min="2" max="2" width="18.375" style="109" customWidth="1"/>
    <col min="3" max="3" width="15.5" style="109" customWidth="1"/>
    <col min="4" max="4" width="14.75" style="109" customWidth="1"/>
    <col min="5" max="5" width="23.875" style="109" customWidth="1"/>
    <col min="6" max="6" width="29.5" style="109" customWidth="1"/>
    <col min="7" max="7" width="19.375" style="109" customWidth="1"/>
    <col min="8" max="8" width="12.625" style="109" customWidth="1"/>
    <col min="9" max="9" width="23.375" style="109" customWidth="1"/>
    <col min="10" max="10" width="8.875" style="109"/>
    <col min="11" max="12" width="8.875" style="110"/>
    <col min="13" max="13" width="39" style="110" customWidth="1"/>
    <col min="14" max="16" width="8.875" style="110"/>
    <col min="17" max="16384" width="8.875" style="109"/>
  </cols>
  <sheetData>
    <row r="1" ht="35.45" customHeight="1" spans="1:9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ht="28.9" customHeight="1" spans="1:9">
      <c r="A2" s="111" t="s">
        <v>1</v>
      </c>
      <c r="B2" s="112"/>
      <c r="C2" s="112"/>
      <c r="D2" s="113" t="s">
        <v>2</v>
      </c>
      <c r="E2" s="113"/>
      <c r="F2" s="114" t="s">
        <v>3</v>
      </c>
      <c r="G2" s="113"/>
      <c r="H2" s="113"/>
      <c r="I2" s="169"/>
    </row>
    <row r="3" ht="28.9" customHeight="1" spans="1:9">
      <c r="A3" s="115" t="s">
        <v>4</v>
      </c>
      <c r="B3" s="116"/>
      <c r="C3" s="116"/>
      <c r="D3" s="116"/>
      <c r="E3" s="116"/>
      <c r="F3" s="116"/>
      <c r="G3" s="116"/>
      <c r="H3" s="116"/>
      <c r="I3" s="170"/>
    </row>
    <row r="4" ht="36" customHeight="1" spans="1:9">
      <c r="A4" s="117" t="s">
        <v>5</v>
      </c>
      <c r="B4" s="118"/>
      <c r="C4" s="40" t="s">
        <v>6</v>
      </c>
      <c r="D4" s="118"/>
      <c r="E4" s="40" t="s">
        <v>7</v>
      </c>
      <c r="F4" s="119"/>
      <c r="G4" s="120"/>
      <c r="H4" s="121" t="s">
        <v>8</v>
      </c>
      <c r="I4" s="171"/>
    </row>
    <row r="5" ht="36" customHeight="1" spans="1:9">
      <c r="A5" s="117" t="s">
        <v>9</v>
      </c>
      <c r="B5" s="122"/>
      <c r="C5" s="40" t="s">
        <v>10</v>
      </c>
      <c r="D5" s="118"/>
      <c r="E5" s="40" t="s">
        <v>11</v>
      </c>
      <c r="F5" s="122"/>
      <c r="G5" s="122"/>
      <c r="H5" s="123"/>
      <c r="I5" s="172"/>
    </row>
    <row r="6" ht="36" customHeight="1" spans="1:9">
      <c r="A6" s="117" t="s">
        <v>12</v>
      </c>
      <c r="B6" s="118"/>
      <c r="C6" s="118"/>
      <c r="D6" s="118"/>
      <c r="E6" s="40" t="s">
        <v>13</v>
      </c>
      <c r="F6" s="122"/>
      <c r="G6" s="122"/>
      <c r="H6" s="123"/>
      <c r="I6" s="172"/>
    </row>
    <row r="7" ht="37.5" customHeight="1" spans="1:9">
      <c r="A7" s="117" t="s">
        <v>14</v>
      </c>
      <c r="B7" s="122"/>
      <c r="C7" s="122"/>
      <c r="D7" s="122"/>
      <c r="E7" s="40" t="s">
        <v>15</v>
      </c>
      <c r="F7" s="122"/>
      <c r="G7" s="122"/>
      <c r="H7" s="123"/>
      <c r="I7" s="172"/>
    </row>
    <row r="8" ht="33.75" customHeight="1" spans="1:9">
      <c r="A8" s="117" t="s">
        <v>16</v>
      </c>
      <c r="B8" s="118"/>
      <c r="C8" s="118"/>
      <c r="D8" s="118"/>
      <c r="E8" s="40" t="s">
        <v>17</v>
      </c>
      <c r="F8" s="124"/>
      <c r="G8" s="125"/>
      <c r="H8" s="123"/>
      <c r="I8" s="172"/>
    </row>
    <row r="9" ht="36" customHeight="1" spans="1:9">
      <c r="A9" s="126" t="s">
        <v>18</v>
      </c>
      <c r="B9" s="127"/>
      <c r="C9" s="128"/>
      <c r="D9" s="129"/>
      <c r="E9" s="126" t="s">
        <v>19</v>
      </c>
      <c r="F9" s="130"/>
      <c r="G9" s="40" t="s">
        <v>20</v>
      </c>
      <c r="H9" s="40"/>
      <c r="I9" s="118"/>
    </row>
    <row r="10" ht="36" customHeight="1" spans="1:9">
      <c r="A10" s="131" t="s">
        <v>21</v>
      </c>
      <c r="B10" s="132"/>
      <c r="C10" s="132"/>
      <c r="D10" s="132"/>
      <c r="E10" s="133" t="s">
        <v>22</v>
      </c>
      <c r="F10" s="134"/>
      <c r="G10" s="135" t="s">
        <v>23</v>
      </c>
      <c r="H10" s="136"/>
      <c r="I10" s="173"/>
    </row>
    <row r="11" ht="28.9" customHeight="1" spans="1:9">
      <c r="A11" s="137" t="s">
        <v>24</v>
      </c>
      <c r="B11" s="138"/>
      <c r="C11" s="138"/>
      <c r="D11" s="138"/>
      <c r="E11" s="138"/>
      <c r="F11" s="138"/>
      <c r="G11" s="138"/>
      <c r="H11" s="138"/>
      <c r="I11" s="174"/>
    </row>
    <row r="12" ht="28.9" customHeight="1" spans="1:9">
      <c r="A12" s="139" t="s">
        <v>25</v>
      </c>
      <c r="B12" s="140"/>
      <c r="C12" s="141"/>
      <c r="D12" s="142"/>
      <c r="E12" s="143"/>
      <c r="F12" s="133" t="s">
        <v>26</v>
      </c>
      <c r="G12" s="142"/>
      <c r="H12" s="144"/>
      <c r="I12" s="175"/>
    </row>
    <row r="13" ht="28.9" customHeight="1" spans="1:9">
      <c r="A13" s="145" t="s">
        <v>27</v>
      </c>
      <c r="B13" s="146"/>
      <c r="C13" s="146"/>
      <c r="D13" s="146"/>
      <c r="E13" s="146"/>
      <c r="F13" s="146"/>
      <c r="G13" s="146"/>
      <c r="H13" s="146"/>
      <c r="I13" s="176"/>
    </row>
    <row r="14" ht="28.9" customHeight="1" spans="1:9">
      <c r="A14" s="147" t="s">
        <v>28</v>
      </c>
      <c r="B14" s="40" t="s">
        <v>29</v>
      </c>
      <c r="C14" s="40" t="s">
        <v>30</v>
      </c>
      <c r="D14" s="40" t="s">
        <v>31</v>
      </c>
      <c r="E14" s="40" t="s">
        <v>32</v>
      </c>
      <c r="F14" s="40" t="s">
        <v>33</v>
      </c>
      <c r="G14" s="148" t="s">
        <v>34</v>
      </c>
      <c r="H14" s="149"/>
      <c r="I14" s="177"/>
    </row>
    <row r="15" ht="28.9" customHeight="1" spans="1:9">
      <c r="A15" s="150"/>
      <c r="B15" s="118"/>
      <c r="C15" s="151"/>
      <c r="D15" s="151"/>
      <c r="E15" s="151"/>
      <c r="F15" s="151"/>
      <c r="G15" s="127"/>
      <c r="H15" s="128"/>
      <c r="I15" s="178"/>
    </row>
    <row r="16" ht="28.9" customHeight="1" spans="1:9">
      <c r="A16" s="150"/>
      <c r="B16" s="118"/>
      <c r="C16" s="151"/>
      <c r="D16" s="151"/>
      <c r="E16" s="151"/>
      <c r="F16" s="151"/>
      <c r="G16" s="127"/>
      <c r="H16" s="128"/>
      <c r="I16" s="178"/>
    </row>
    <row r="17" ht="28.9" customHeight="1" spans="1:9">
      <c r="A17" s="152"/>
      <c r="B17" s="118"/>
      <c r="C17" s="151"/>
      <c r="D17" s="151"/>
      <c r="E17" s="151"/>
      <c r="F17" s="151"/>
      <c r="G17" s="127"/>
      <c r="H17" s="128"/>
      <c r="I17" s="178"/>
    </row>
    <row r="18" ht="28.9" customHeight="1" spans="1:9">
      <c r="A18" s="147" t="s">
        <v>35</v>
      </c>
      <c r="B18" s="40" t="s">
        <v>29</v>
      </c>
      <c r="C18" s="40" t="s">
        <v>30</v>
      </c>
      <c r="D18" s="40" t="s">
        <v>31</v>
      </c>
      <c r="E18" s="40" t="s">
        <v>32</v>
      </c>
      <c r="F18" s="40" t="s">
        <v>33</v>
      </c>
      <c r="G18" s="148" t="s">
        <v>34</v>
      </c>
      <c r="H18" s="149"/>
      <c r="I18" s="177"/>
    </row>
    <row r="19" ht="28.9" customHeight="1" spans="1:9">
      <c r="A19" s="150"/>
      <c r="B19" s="118"/>
      <c r="C19" s="151"/>
      <c r="D19" s="151"/>
      <c r="E19" s="151"/>
      <c r="F19" s="151"/>
      <c r="G19" s="127"/>
      <c r="H19" s="128"/>
      <c r="I19" s="178"/>
    </row>
    <row r="20" ht="28.9" customHeight="1" spans="1:9">
      <c r="A20" s="150"/>
      <c r="B20" s="118"/>
      <c r="C20" s="151"/>
      <c r="D20" s="151"/>
      <c r="E20" s="151"/>
      <c r="F20" s="151"/>
      <c r="G20" s="127"/>
      <c r="H20" s="128"/>
      <c r="I20" s="178"/>
    </row>
    <row r="21" ht="28.9" customHeight="1" spans="1:9">
      <c r="A21" s="153"/>
      <c r="B21" s="118"/>
      <c r="C21" s="151"/>
      <c r="D21" s="151"/>
      <c r="E21" s="151"/>
      <c r="F21" s="151"/>
      <c r="G21" s="127"/>
      <c r="H21" s="128"/>
      <c r="I21" s="178"/>
    </row>
    <row r="22" ht="39" customHeight="1" spans="1:9">
      <c r="A22" s="137" t="s">
        <v>36</v>
      </c>
      <c r="B22" s="138"/>
      <c r="C22" s="138"/>
      <c r="D22" s="138"/>
      <c r="E22" s="138"/>
      <c r="F22" s="138"/>
      <c r="G22" s="138"/>
      <c r="H22" s="138"/>
      <c r="I22" s="174"/>
    </row>
    <row r="23" ht="39" customHeight="1" spans="1:9">
      <c r="A23" s="117" t="s">
        <v>37</v>
      </c>
      <c r="B23" s="40" t="s">
        <v>29</v>
      </c>
      <c r="C23" s="40" t="s">
        <v>38</v>
      </c>
      <c r="D23" s="40" t="s">
        <v>39</v>
      </c>
      <c r="E23" s="40" t="s">
        <v>40</v>
      </c>
      <c r="F23" s="148" t="s">
        <v>41</v>
      </c>
      <c r="G23" s="149"/>
      <c r="H23" s="40" t="s">
        <v>42</v>
      </c>
      <c r="I23" s="179" t="s">
        <v>43</v>
      </c>
    </row>
    <row r="24" ht="47.45" customHeight="1" spans="1:9">
      <c r="A24" s="154">
        <v>1</v>
      </c>
      <c r="B24" s="118"/>
      <c r="C24" s="155"/>
      <c r="D24" s="151"/>
      <c r="E24" s="151"/>
      <c r="F24" s="156"/>
      <c r="G24" s="157"/>
      <c r="H24" s="158"/>
      <c r="I24" s="180"/>
    </row>
    <row r="25" ht="47.45" customHeight="1" spans="1:9">
      <c r="A25" s="154">
        <v>2</v>
      </c>
      <c r="B25" s="118"/>
      <c r="C25" s="155"/>
      <c r="D25" s="151"/>
      <c r="E25" s="151"/>
      <c r="F25" s="156"/>
      <c r="G25" s="157"/>
      <c r="H25" s="158"/>
      <c r="I25" s="180"/>
    </row>
    <row r="26" ht="47.45" customHeight="1" spans="1:9">
      <c r="A26" s="154">
        <v>3</v>
      </c>
      <c r="B26" s="118"/>
      <c r="C26" s="155"/>
      <c r="D26" s="151"/>
      <c r="E26" s="151"/>
      <c r="F26" s="156"/>
      <c r="G26" s="157"/>
      <c r="H26" s="158"/>
      <c r="I26" s="180"/>
    </row>
    <row r="27" ht="47.45" customHeight="1" spans="1:9">
      <c r="A27" s="154">
        <v>4</v>
      </c>
      <c r="B27" s="118"/>
      <c r="C27" s="155"/>
      <c r="D27" s="151"/>
      <c r="E27" s="151"/>
      <c r="F27" s="156"/>
      <c r="G27" s="157"/>
      <c r="H27" s="158"/>
      <c r="I27" s="180"/>
    </row>
    <row r="28" ht="47.45" customHeight="1" spans="1:9">
      <c r="A28" s="154">
        <v>5</v>
      </c>
      <c r="B28" s="118"/>
      <c r="C28" s="155"/>
      <c r="D28" s="151"/>
      <c r="E28" s="151"/>
      <c r="F28" s="156"/>
      <c r="G28" s="157"/>
      <c r="H28" s="158"/>
      <c r="I28" s="180"/>
    </row>
    <row r="29" ht="47.45" customHeight="1" spans="1:9">
      <c r="A29" s="154">
        <v>6</v>
      </c>
      <c r="B29" s="118"/>
      <c r="C29" s="155"/>
      <c r="D29" s="151"/>
      <c r="E29" s="151"/>
      <c r="F29" s="156"/>
      <c r="G29" s="157"/>
      <c r="H29" s="158"/>
      <c r="I29" s="180"/>
    </row>
    <row r="30" ht="47.45" customHeight="1" spans="1:9">
      <c r="A30" s="154">
        <v>7</v>
      </c>
      <c r="B30" s="118"/>
      <c r="C30" s="155"/>
      <c r="D30" s="151"/>
      <c r="E30" s="151"/>
      <c r="F30" s="156"/>
      <c r="G30" s="157"/>
      <c r="H30" s="158"/>
      <c r="I30" s="180"/>
    </row>
    <row r="31" ht="47.45" customHeight="1" spans="1:9">
      <c r="A31" s="154">
        <v>8</v>
      </c>
      <c r="B31" s="118"/>
      <c r="C31" s="155"/>
      <c r="D31" s="151"/>
      <c r="E31" s="151"/>
      <c r="F31" s="156"/>
      <c r="G31" s="157"/>
      <c r="H31" s="158"/>
      <c r="I31" s="180"/>
    </row>
    <row r="32" ht="47.45" customHeight="1" spans="1:9">
      <c r="A32" s="154">
        <v>9</v>
      </c>
      <c r="B32" s="118"/>
      <c r="C32" s="155"/>
      <c r="D32" s="151"/>
      <c r="E32" s="151"/>
      <c r="F32" s="156"/>
      <c r="G32" s="157"/>
      <c r="H32" s="158"/>
      <c r="I32" s="180"/>
    </row>
    <row r="33" ht="47.45" customHeight="1" spans="1:9">
      <c r="A33" s="154">
        <v>10</v>
      </c>
      <c r="B33" s="118"/>
      <c r="C33" s="155"/>
      <c r="D33" s="151"/>
      <c r="E33" s="151"/>
      <c r="F33" s="156"/>
      <c r="G33" s="157"/>
      <c r="H33" s="158"/>
      <c r="I33" s="180"/>
    </row>
    <row r="34" ht="43.15" customHeight="1" spans="1:9">
      <c r="A34" s="137" t="s">
        <v>44</v>
      </c>
      <c r="B34" s="138"/>
      <c r="C34" s="138"/>
      <c r="D34" s="138"/>
      <c r="E34" s="138"/>
      <c r="F34" s="138"/>
      <c r="G34" s="138"/>
      <c r="H34" s="138"/>
      <c r="I34" s="174"/>
    </row>
    <row r="35" ht="33" customHeight="1" spans="1:9">
      <c r="A35" s="117" t="s">
        <v>37</v>
      </c>
      <c r="B35" s="40" t="s">
        <v>45</v>
      </c>
      <c r="C35" s="148" t="s">
        <v>46</v>
      </c>
      <c r="D35" s="159"/>
      <c r="E35" s="40" t="s">
        <v>47</v>
      </c>
      <c r="F35" s="148" t="s">
        <v>48</v>
      </c>
      <c r="G35" s="149"/>
      <c r="H35" s="149"/>
      <c r="I35" s="177"/>
    </row>
    <row r="36" ht="38.45" customHeight="1" spans="1:9">
      <c r="A36" s="154"/>
      <c r="B36" s="118"/>
      <c r="C36" s="156"/>
      <c r="D36" s="157"/>
      <c r="E36" s="151"/>
      <c r="F36" s="156"/>
      <c r="G36" s="160"/>
      <c r="H36" s="160"/>
      <c r="I36" s="181"/>
    </row>
    <row r="37" ht="38.45" customHeight="1" spans="1:9">
      <c r="A37" s="154"/>
      <c r="B37" s="118"/>
      <c r="C37" s="156"/>
      <c r="D37" s="157"/>
      <c r="E37" s="151"/>
      <c r="F37" s="156"/>
      <c r="G37" s="160"/>
      <c r="H37" s="160"/>
      <c r="I37" s="181"/>
    </row>
    <row r="38" ht="38.45" customHeight="1" spans="1:9">
      <c r="A38" s="154"/>
      <c r="B38" s="118"/>
      <c r="C38" s="156"/>
      <c r="D38" s="157"/>
      <c r="E38" s="151"/>
      <c r="F38" s="156"/>
      <c r="G38" s="160"/>
      <c r="H38" s="160"/>
      <c r="I38" s="181"/>
    </row>
    <row r="39" ht="38.45" customHeight="1" spans="1:9">
      <c r="A39" s="154"/>
      <c r="B39" s="118"/>
      <c r="C39" s="156"/>
      <c r="D39" s="157"/>
      <c r="E39" s="151"/>
      <c r="F39" s="156"/>
      <c r="G39" s="160"/>
      <c r="H39" s="160"/>
      <c r="I39" s="181"/>
    </row>
    <row r="40" ht="38.45" customHeight="1" spans="1:9">
      <c r="A40" s="154"/>
      <c r="B40" s="118"/>
      <c r="C40" s="156"/>
      <c r="D40" s="157"/>
      <c r="E40" s="151"/>
      <c r="F40" s="156"/>
      <c r="G40" s="160"/>
      <c r="H40" s="160"/>
      <c r="I40" s="181"/>
    </row>
    <row r="41" ht="38.45" customHeight="1" spans="1:9">
      <c r="A41" s="154"/>
      <c r="B41" s="118"/>
      <c r="C41" s="156"/>
      <c r="D41" s="157"/>
      <c r="E41" s="151"/>
      <c r="F41" s="156"/>
      <c r="G41" s="160"/>
      <c r="H41" s="160"/>
      <c r="I41" s="181"/>
    </row>
    <row r="42" ht="38.45" customHeight="1" spans="1:9">
      <c r="A42" s="154"/>
      <c r="B42" s="118"/>
      <c r="C42" s="156"/>
      <c r="D42" s="157"/>
      <c r="E42" s="151"/>
      <c r="F42" s="156"/>
      <c r="G42" s="160"/>
      <c r="H42" s="160"/>
      <c r="I42" s="181"/>
    </row>
    <row r="43" ht="38.45" customHeight="1" spans="1:9">
      <c r="A43" s="154"/>
      <c r="B43" s="118"/>
      <c r="C43" s="156"/>
      <c r="D43" s="157"/>
      <c r="E43" s="151"/>
      <c r="F43" s="156"/>
      <c r="G43" s="160"/>
      <c r="H43" s="160"/>
      <c r="I43" s="181"/>
    </row>
    <row r="44" ht="38.45" customHeight="1" spans="1:9">
      <c r="A44" s="154"/>
      <c r="B44" s="118"/>
      <c r="C44" s="156"/>
      <c r="D44" s="157"/>
      <c r="E44" s="151"/>
      <c r="F44" s="156"/>
      <c r="G44" s="160"/>
      <c r="H44" s="160"/>
      <c r="I44" s="181"/>
    </row>
    <row r="45" ht="38.45" customHeight="1" spans="1:9">
      <c r="A45" s="161"/>
      <c r="B45" s="118"/>
      <c r="C45" s="156"/>
      <c r="D45" s="157"/>
      <c r="E45" s="151"/>
      <c r="F45" s="156"/>
      <c r="G45" s="160"/>
      <c r="H45" s="160"/>
      <c r="I45" s="181"/>
    </row>
    <row r="46" ht="35.45" customHeight="1" spans="1:9">
      <c r="A46" s="137" t="s">
        <v>49</v>
      </c>
      <c r="B46" s="138"/>
      <c r="C46" s="138"/>
      <c r="D46" s="138"/>
      <c r="E46" s="138"/>
      <c r="F46" s="138"/>
      <c r="G46" s="138"/>
      <c r="H46" s="138"/>
      <c r="I46" s="174"/>
    </row>
    <row r="47" ht="30" customHeight="1" spans="1:9">
      <c r="A47" s="117" t="s">
        <v>50</v>
      </c>
      <c r="B47" s="162"/>
      <c r="C47" s="40" t="s">
        <v>51</v>
      </c>
      <c r="D47" s="40"/>
      <c r="E47" s="148" t="s">
        <v>52</v>
      </c>
      <c r="F47" s="149"/>
      <c r="G47" s="149"/>
      <c r="H47" s="149"/>
      <c r="I47" s="177"/>
    </row>
    <row r="48" ht="22.15" customHeight="1" spans="1:9">
      <c r="A48" s="117"/>
      <c r="B48" s="162"/>
      <c r="C48" s="118"/>
      <c r="D48" s="118"/>
      <c r="E48" s="127"/>
      <c r="F48" s="128"/>
      <c r="G48" s="128"/>
      <c r="H48" s="128"/>
      <c r="I48" s="178"/>
    </row>
    <row r="49" ht="22.15" customHeight="1" spans="1:9">
      <c r="A49" s="117"/>
      <c r="B49" s="162"/>
      <c r="C49" s="118"/>
      <c r="D49" s="118"/>
      <c r="E49" s="127"/>
      <c r="F49" s="128"/>
      <c r="G49" s="128"/>
      <c r="H49" s="128"/>
      <c r="I49" s="178"/>
    </row>
    <row r="50" ht="22.15" customHeight="1" spans="1:9">
      <c r="A50" s="117"/>
      <c r="B50" s="162"/>
      <c r="C50" s="118"/>
      <c r="D50" s="118"/>
      <c r="E50" s="127"/>
      <c r="F50" s="128"/>
      <c r="G50" s="128"/>
      <c r="H50" s="128"/>
      <c r="I50" s="178"/>
    </row>
    <row r="51" ht="22.15" customHeight="1" spans="1:9">
      <c r="A51" s="117"/>
      <c r="B51" s="162"/>
      <c r="C51" s="118"/>
      <c r="D51" s="118"/>
      <c r="E51" s="127"/>
      <c r="F51" s="128"/>
      <c r="G51" s="128"/>
      <c r="H51" s="128"/>
      <c r="I51" s="178"/>
    </row>
    <row r="52" ht="22.15" customHeight="1" spans="1:9">
      <c r="A52" s="117"/>
      <c r="B52" s="162"/>
      <c r="C52" s="163"/>
      <c r="D52" s="163"/>
      <c r="E52" s="127"/>
      <c r="F52" s="128"/>
      <c r="G52" s="128"/>
      <c r="H52" s="128"/>
      <c r="I52" s="178"/>
    </row>
    <row r="53" ht="30" customHeight="1" spans="1:9">
      <c r="A53" s="164" t="s">
        <v>53</v>
      </c>
      <c r="B53" s="165"/>
      <c r="C53" s="165"/>
      <c r="D53" s="165"/>
      <c r="E53" s="165"/>
      <c r="F53" s="165"/>
      <c r="G53" s="165"/>
      <c r="H53" s="165"/>
      <c r="I53" s="182"/>
    </row>
    <row r="54" ht="30" customHeight="1" spans="1:9">
      <c r="A54" s="117" t="s">
        <v>54</v>
      </c>
      <c r="B54" s="40" t="s">
        <v>5</v>
      </c>
      <c r="C54" s="40" t="s">
        <v>55</v>
      </c>
      <c r="D54" s="40" t="s">
        <v>12</v>
      </c>
      <c r="E54" s="40"/>
      <c r="F54" s="40" t="s">
        <v>56</v>
      </c>
      <c r="G54" s="40"/>
      <c r="H54" s="40"/>
      <c r="I54" s="179"/>
    </row>
    <row r="55" ht="30" customHeight="1" spans="1:9">
      <c r="A55" s="166"/>
      <c r="B55" s="118"/>
      <c r="C55" s="167"/>
      <c r="D55" s="118"/>
      <c r="E55" s="118"/>
      <c r="F55" s="118"/>
      <c r="G55" s="118"/>
      <c r="H55" s="118"/>
      <c r="I55" s="183"/>
    </row>
    <row r="56" ht="30" customHeight="1" spans="1:9">
      <c r="A56" s="166"/>
      <c r="B56" s="118"/>
      <c r="C56" s="167"/>
      <c r="D56" s="118"/>
      <c r="E56" s="118"/>
      <c r="F56" s="118"/>
      <c r="G56" s="118"/>
      <c r="H56" s="118"/>
      <c r="I56" s="183"/>
    </row>
    <row r="57" ht="30" customHeight="1" spans="1:9">
      <c r="A57" s="166"/>
      <c r="B57" s="118"/>
      <c r="C57" s="167"/>
      <c r="D57" s="118"/>
      <c r="E57" s="118"/>
      <c r="F57" s="118"/>
      <c r="G57" s="118"/>
      <c r="H57" s="118"/>
      <c r="I57" s="183"/>
    </row>
    <row r="58" ht="30" customHeight="1" spans="1:9">
      <c r="A58" s="166"/>
      <c r="B58" s="118"/>
      <c r="C58" s="167"/>
      <c r="D58" s="118"/>
      <c r="E58" s="118"/>
      <c r="F58" s="118"/>
      <c r="G58" s="118"/>
      <c r="H58" s="118"/>
      <c r="I58" s="183"/>
    </row>
    <row r="59" ht="30" customHeight="1" spans="1:9">
      <c r="A59" s="166"/>
      <c r="B59" s="118"/>
      <c r="C59" s="167"/>
      <c r="D59" s="118"/>
      <c r="E59" s="118"/>
      <c r="F59" s="118"/>
      <c r="G59" s="118"/>
      <c r="H59" s="118"/>
      <c r="I59" s="183"/>
    </row>
    <row r="60" ht="30" customHeight="1" spans="1:9">
      <c r="A60" s="166"/>
      <c r="B60" s="118"/>
      <c r="C60" s="167"/>
      <c r="D60" s="118"/>
      <c r="E60" s="118"/>
      <c r="F60" s="118"/>
      <c r="G60" s="118"/>
      <c r="H60" s="118"/>
      <c r="I60" s="183"/>
    </row>
    <row r="61" ht="30" customHeight="1" spans="1:9">
      <c r="A61" s="166"/>
      <c r="B61" s="118"/>
      <c r="C61" s="167"/>
      <c r="D61" s="118"/>
      <c r="E61" s="118"/>
      <c r="F61" s="118"/>
      <c r="G61" s="118"/>
      <c r="H61" s="118"/>
      <c r="I61" s="183"/>
    </row>
    <row r="62" ht="30" customHeight="1" spans="1:9">
      <c r="A62" s="168"/>
      <c r="B62" s="118"/>
      <c r="C62" s="167"/>
      <c r="D62" s="118"/>
      <c r="E62" s="118"/>
      <c r="F62" s="118"/>
      <c r="G62" s="118"/>
      <c r="H62" s="118"/>
      <c r="I62" s="183"/>
    </row>
    <row r="63" ht="30" customHeight="1" spans="1:9">
      <c r="A63" s="137" t="s">
        <v>57</v>
      </c>
      <c r="B63" s="138"/>
      <c r="C63" s="138"/>
      <c r="D63" s="138"/>
      <c r="E63" s="138"/>
      <c r="F63" s="138"/>
      <c r="G63" s="138"/>
      <c r="H63" s="138"/>
      <c r="I63" s="174"/>
    </row>
    <row r="64" ht="30" customHeight="1" spans="1:9">
      <c r="A64" s="117" t="s">
        <v>58</v>
      </c>
      <c r="B64" s="162"/>
      <c r="C64" s="162"/>
      <c r="D64" s="162"/>
      <c r="E64" s="162"/>
      <c r="F64" s="40" t="s">
        <v>59</v>
      </c>
      <c r="G64" s="40"/>
      <c r="H64" s="40"/>
      <c r="I64" s="179"/>
    </row>
    <row r="65" ht="99" customHeight="1" spans="1:9">
      <c r="A65" s="184"/>
      <c r="B65" s="185"/>
      <c r="C65" s="185"/>
      <c r="D65" s="185"/>
      <c r="E65" s="186"/>
      <c r="F65" s="187"/>
      <c r="G65" s="185"/>
      <c r="H65" s="185"/>
      <c r="I65" s="190"/>
    </row>
    <row r="66" ht="99" customHeight="1" spans="1:9">
      <c r="A66" s="188" t="s">
        <v>60</v>
      </c>
      <c r="B66" s="189"/>
      <c r="C66" s="189"/>
      <c r="D66" s="189"/>
      <c r="E66" s="189"/>
      <c r="F66" s="189"/>
      <c r="G66" s="189"/>
      <c r="H66" s="189"/>
      <c r="I66" s="191"/>
    </row>
  </sheetData>
  <sheetProtection sort="0" autoFilter="0" pivotTables="0"/>
  <mergeCells count="112">
    <mergeCell ref="A1:I1"/>
    <mergeCell ref="A2:C2"/>
    <mergeCell ref="D2:E2"/>
    <mergeCell ref="G2:I2"/>
    <mergeCell ref="A3:I3"/>
    <mergeCell ref="F4:G4"/>
    <mergeCell ref="F5:G5"/>
    <mergeCell ref="B6:D6"/>
    <mergeCell ref="F6:G6"/>
    <mergeCell ref="B7:D7"/>
    <mergeCell ref="F7:G7"/>
    <mergeCell ref="B8:D8"/>
    <mergeCell ref="F8:G8"/>
    <mergeCell ref="B9:D9"/>
    <mergeCell ref="G9:H9"/>
    <mergeCell ref="B10:D10"/>
    <mergeCell ref="G10:H10"/>
    <mergeCell ref="A11:I11"/>
    <mergeCell ref="A12:C12"/>
    <mergeCell ref="D12:E12"/>
    <mergeCell ref="G12:I12"/>
    <mergeCell ref="A13:I13"/>
    <mergeCell ref="G14:I14"/>
    <mergeCell ref="G15:I15"/>
    <mergeCell ref="G16:I16"/>
    <mergeCell ref="G17:I17"/>
    <mergeCell ref="G18:I18"/>
    <mergeCell ref="G19:I19"/>
    <mergeCell ref="G20:I20"/>
    <mergeCell ref="G21:I21"/>
    <mergeCell ref="A22:I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A34:I34"/>
    <mergeCell ref="C35:D35"/>
    <mergeCell ref="F35:I35"/>
    <mergeCell ref="C36:D36"/>
    <mergeCell ref="F36:I36"/>
    <mergeCell ref="C37:D37"/>
    <mergeCell ref="F37:I37"/>
    <mergeCell ref="C38:D38"/>
    <mergeCell ref="F38:I38"/>
    <mergeCell ref="C39:D39"/>
    <mergeCell ref="F39:I39"/>
    <mergeCell ref="C40:D40"/>
    <mergeCell ref="F40:I40"/>
    <mergeCell ref="C41:D41"/>
    <mergeCell ref="F41:I41"/>
    <mergeCell ref="C42:D42"/>
    <mergeCell ref="F42:I42"/>
    <mergeCell ref="C43:D43"/>
    <mergeCell ref="F43:I43"/>
    <mergeCell ref="C44:D44"/>
    <mergeCell ref="F44:I44"/>
    <mergeCell ref="C45:D45"/>
    <mergeCell ref="F45:I45"/>
    <mergeCell ref="A46:I46"/>
    <mergeCell ref="A47:B47"/>
    <mergeCell ref="C47:D47"/>
    <mergeCell ref="E47:I47"/>
    <mergeCell ref="A48:B48"/>
    <mergeCell ref="C48:D48"/>
    <mergeCell ref="E48:I48"/>
    <mergeCell ref="A49:B49"/>
    <mergeCell ref="C49:D49"/>
    <mergeCell ref="E49:I49"/>
    <mergeCell ref="A50:B50"/>
    <mergeCell ref="C50:D50"/>
    <mergeCell ref="E50:I50"/>
    <mergeCell ref="A51:B51"/>
    <mergeCell ref="C51:D51"/>
    <mergeCell ref="E51:I51"/>
    <mergeCell ref="A52:B52"/>
    <mergeCell ref="C52:D52"/>
    <mergeCell ref="E52:I52"/>
    <mergeCell ref="A53:I53"/>
    <mergeCell ref="D54:E54"/>
    <mergeCell ref="F54:I54"/>
    <mergeCell ref="D55:E55"/>
    <mergeCell ref="F55:I55"/>
    <mergeCell ref="D56:E56"/>
    <mergeCell ref="F56:I56"/>
    <mergeCell ref="D57:E57"/>
    <mergeCell ref="F57:I57"/>
    <mergeCell ref="D58:E58"/>
    <mergeCell ref="F58:I58"/>
    <mergeCell ref="D59:E59"/>
    <mergeCell ref="F59:I59"/>
    <mergeCell ref="D60:E60"/>
    <mergeCell ref="F60:I60"/>
    <mergeCell ref="D61:E61"/>
    <mergeCell ref="F61:I61"/>
    <mergeCell ref="D62:E62"/>
    <mergeCell ref="F62:I62"/>
    <mergeCell ref="A63:I63"/>
    <mergeCell ref="A64:E64"/>
    <mergeCell ref="F64:I64"/>
    <mergeCell ref="A65:E65"/>
    <mergeCell ref="F65:I65"/>
    <mergeCell ref="A66:I66"/>
    <mergeCell ref="A14:A17"/>
    <mergeCell ref="A18:A21"/>
    <mergeCell ref="H4:I8"/>
  </mergeCells>
  <dataValidations count="34">
    <dataValidation type="list" showInputMessage="1" showErrorMessage="1" errorTitle="提示" error="请选择是否服从调配" promptTitle="提示" prompt="请选择是否服从调配" sqref="G2:I2">
      <formula1>"是,否"</formula1>
    </dataValidation>
    <dataValidation type="list" showInputMessage="1" showErrorMessage="1" prompt="下拉选择" sqref="D24:D33">
      <formula1>"机关事业单位,国企,民企,外企,混合所有制,其他"</formula1>
    </dataValidation>
    <dataValidation type="list" allowBlank="1" showInputMessage="1" showErrorMessage="1" promptTitle="提示" prompt="请勿修改此单元格内容" sqref="D2:E2">
      <formula1>"综合秘书岗,战略规划岗,风控法务岗,财务管理岗,生产及安全管理岗,内部审计岗,责任追究岗,薪酬与绩效管理岗,监督执纪岗"</formula1>
    </dataValidation>
    <dataValidation allowBlank="1" showInputMessage="1" showErrorMessage="1" prompt="格式如：张三，时任总经理，13800000000" sqref="I24:I33"/>
    <dataValidation type="textLength" operator="greaterThan" showInputMessage="1" showErrorMessage="1" errorTitle="提示" error="填写姓名" promptTitle="提示" prompt="填写姓名" sqref="B55:B62">
      <formula1>0</formula1>
    </dataValidation>
    <dataValidation type="textLength" operator="greaterThan" showInputMessage="1" showErrorMessage="1" errorTitle="提示" error="格式：重庆渝北" promptTitle="提示" prompt="格式：重庆渝北" sqref="D5">
      <formula1>0</formula1>
    </dataValidation>
    <dataValidation allowBlank="1" showInputMessage="1" showErrorMessage="1" prompt="格式如：北京大学光华管理学院" sqref="E18 E15:E17 E19:E21"/>
    <dataValidation type="textLength" operator="greaterThan" showInputMessage="1" showErrorMessage="1" errorTitle="提示" error="请输入身份证上的姓名" promptTitle="提示" prompt="请输入身份证上的姓名" sqref="B4">
      <formula1>0</formula1>
    </dataValidation>
    <dataValidation type="list" showInputMessage="1" showErrorMessage="1" errorTitle="提示" error="请选择政治面貌" promptTitle="提示" prompt="请选择政治面貌" sqref="B6:D6">
      <formula1>"中共党员,中共预备党员,共青团员,民革党员,民盟盟员,民建会员,民进会员,农工党党员,致公党党员,九三学社社员,台盟盟员,无党派人士,群众"</formula1>
    </dataValidation>
    <dataValidation type="textLength" operator="equal" showInputMessage="1" showErrorMessage="1" errorTitle="提示" error="格式如：1986.05(31岁)" promptTitle="提示" prompt="格式如：1986.05(31岁)" sqref="F4:G4">
      <formula1>12</formula1>
    </dataValidation>
    <dataValidation allowBlank="1" showInputMessage="1" showErrorMessage="1" prompt="如：年度优秀个人、年度创新项目（排名第2）" sqref="E48:I52"/>
    <dataValidation type="list" showInputMessage="1" showErrorMessage="1" errorTitle="提示" error="请选择性别" promptTitle="提示" prompt="请选择性别" sqref="D4">
      <formula1>"男,女"</formula1>
    </dataValidation>
    <dataValidation type="textLength" operator="equal" showInputMessage="1" showErrorMessage="1" errorTitle="提示" error="请输入18位身份证号码" promptTitle="提示" prompt="请输入18位身份证号码" sqref="F5:G5">
      <formula1>18</formula1>
    </dataValidation>
    <dataValidation showInputMessage="1" showErrorMessage="1" errorTitle="提示" promptTitle="提示" prompt="填写示例：170CM" sqref="B5"/>
    <dataValidation type="textLength" operator="equal" allowBlank="1" showInputMessage="1" showErrorMessage="1" errorTitle="提示" error="格式如：2003.05" promptTitle="提示" prompt="格式如：2003.05" sqref="F6:G6 B7:D7">
      <formula1>7</formula1>
    </dataValidation>
    <dataValidation allowBlank="1" showInputMessage="1" showErrorMessage="1" promptTitle="说明：" prompt="如无则不填" sqref="F9"/>
    <dataValidation allowBlank="1" showInputMessage="1" showErrorMessage="1" promptTitle="提示" prompt="须为与应聘岗位高度相关的工作经历的年限，格式如：1年2个月。无则不填" sqref="F7:G7"/>
    <dataValidation type="whole" operator="between" allowBlank="1" showInputMessage="1" showErrorMessage="1" errorTitle="提示" error="输入数字" promptTitle="提示" prompt="输入数字" sqref="H24:H33">
      <formula1>0</formula1>
      <formula2>500000</formula2>
    </dataValidation>
    <dataValidation allowBlank="1" showInputMessage="1" showErrorMessage="1" prompt="格式如：2000.06-2004.08" sqref="B15:B17 B19:B21 B24:B33 B36:B45"/>
    <dataValidation allowBlank="1" showInputMessage="1" showErrorMessage="1" promptTitle="说明：" prompt="如无着不填" sqref="B9:D9"/>
    <dataValidation allowBlank="1" showInputMessage="1" showErrorMessage="1" prompt="如：中级工程师" sqref="B8:D8"/>
    <dataValidation allowBlank="1" showInputMessage="1" showErrorMessage="1" prompt="可填写英语水平相关考试（公共英语、雅思、托福、BEC、翻译证书等）证书或得分，无则留空" sqref="I9"/>
    <dataValidation allowBlank="1" showInputMessage="1" showErrorMessage="1" errorTitle="提示" error="请输入11位手机号码" promptTitle="提示" prompt="请输入11位手机号码" sqref="I10"/>
    <dataValidation type="textLength" operator="equal" allowBlank="1" showInputMessage="1" showErrorMessage="1" errorTitle="提示" error="请输入11位手机号码" promptTitle="提示" prompt="请输入11位手机号码" sqref="B10:D10">
      <formula1>11</formula1>
    </dataValidation>
    <dataValidation type="decimal" operator="between" allowBlank="1" showInputMessage="1" showErrorMessage="1" prompt="填写数字" sqref="C56:C62">
      <formula1>0</formula1>
      <formula2>120</formula2>
    </dataValidation>
    <dataValidation type="decimal" operator="between" allowBlank="1" showInputMessage="1" showErrorMessage="1" errorTitle="提示" error="填写数字，如：20.5" promptTitle="提示" prompt="填写数字，如：20.5。如无则不填" sqref="D12:E12">
      <formula1>0</formula1>
      <formula2>5000</formula2>
    </dataValidation>
    <dataValidation type="decimal" operator="between" showInputMessage="1" showErrorMessage="1" errorTitle="提示" error="填写数字，如：10" promptTitle="提示" prompt="填写数字，如10" sqref="G12:I12">
      <formula1>0</formula1>
      <formula2>5000</formula2>
    </dataValidation>
    <dataValidation allowBlank="1" showInputMessage="1" showErrorMessage="1" prompt="格式如：经济学学士&#10;" sqref="D18 D15:D17 D19:D21"/>
    <dataValidation type="list" allowBlank="1" showInputMessage="1" showErrorMessage="1" prompt="下拉选择&#10;按学历由高到低填写" sqref="C15:C17 C19:C21">
      <formula1>"博士研究生,硕士研究生,本科,大专,"</formula1>
    </dataValidation>
    <dataValidation type="whole" operator="between" showInputMessage="1" showErrorMessage="1" errorTitle="提示" error="填写数字" promptTitle="提示" prompt="填写数字" sqref="C55">
      <formula1>0</formula1>
      <formula2>200</formula2>
    </dataValidation>
    <dataValidation type="list" allowBlank="1" showInputMessage="1" showErrorMessage="1" prompt="下拉选择" sqref="A55:A62">
      <formula1>"妻子,丈夫,儿子,女儿,父亲,母亲,公公,婆婆,岳父,岳母,兄弟,姐妹"</formula1>
    </dataValidation>
    <dataValidation type="list" allowBlank="1" showInputMessage="1" showErrorMessage="1" prompt="下拉选择" sqref="E36:E45">
      <formula1>"项目所属部门负责人,项目经理-对全部成果负责,项目主要参与人-对部分成果负责,辅助参与人"</formula1>
    </dataValidation>
    <dataValidation allowBlank="1" showInputMessage="1" showErrorMessage="1" prompt="有则填写，如“优秀”、“合格”、“称职”等；无则留空" sqref="C48:D52"/>
    <dataValidation type="list" showInputMessage="1" showErrorMessage="1" errorTitle="提示" error="选择政治面貌" promptTitle="提示" prompt="选择政治面貌" sqref="D55:E62">
      <formula1>"中共党员,中共预备党员,共青团员,民革党员,民盟盟员,民建会员,民进会员,农工党党员,致公党党员,九三学社社员,台盟盟员,无党派人士,群众"</formula1>
    </dataValidation>
  </dataValidations>
  <printOptions horizontalCentered="1"/>
  <pageMargins left="0.313888888888889" right="0.313888888888889" top="0.393055555555556" bottom="0.393055555555556" header="0.313888888888889" footer="0.313888888888889"/>
  <pageSetup paperSize="9" scale="5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66"/>
  <sheetViews>
    <sheetView view="pageBreakPreview" zoomScale="55" zoomScaleNormal="70" zoomScaleSheetLayoutView="55" workbookViewId="0">
      <selection activeCell="K13" sqref="K13"/>
    </sheetView>
  </sheetViews>
  <sheetFormatPr defaultColWidth="8.875" defaultRowHeight="13.5"/>
  <cols>
    <col min="1" max="1" width="10.875" style="17" customWidth="1"/>
    <col min="2" max="2" width="16.5" style="17" customWidth="1"/>
    <col min="3" max="3" width="15.5" style="17" customWidth="1"/>
    <col min="4" max="4" width="14.75" style="17" customWidth="1"/>
    <col min="5" max="5" width="23.875" style="17" customWidth="1"/>
    <col min="6" max="6" width="29.5" style="17" customWidth="1"/>
    <col min="7" max="7" width="19.375" style="17" customWidth="1"/>
    <col min="8" max="8" width="12.625" style="17" customWidth="1"/>
    <col min="9" max="9" width="23.375" style="17" customWidth="1"/>
    <col min="10" max="10" width="18.5" style="17" customWidth="1"/>
    <col min="11" max="11" width="26.75" style="17" customWidth="1"/>
    <col min="12" max="12" width="27.875" style="17" customWidth="1"/>
    <col min="13" max="13" width="26.25" style="17" customWidth="1"/>
    <col min="14" max="16384" width="8.875" style="17"/>
  </cols>
  <sheetData>
    <row r="1" ht="35.45" customHeight="1" spans="1:9">
      <c r="A1" s="18" t="s">
        <v>61</v>
      </c>
      <c r="B1" s="18"/>
      <c r="C1" s="18"/>
      <c r="D1" s="18"/>
      <c r="E1" s="18"/>
      <c r="F1" s="18"/>
      <c r="G1" s="18"/>
      <c r="H1" s="18"/>
      <c r="I1" s="18"/>
    </row>
    <row r="2" ht="28.9" customHeight="1" spans="1:11">
      <c r="A2" s="19" t="s">
        <v>1</v>
      </c>
      <c r="B2" s="20"/>
      <c r="C2" s="20"/>
      <c r="D2" s="21" t="str">
        <f>IF('应聘报名表（个人填写）'!D2:E2=0,"",'应聘报名表（个人填写）'!D2:E2)</f>
        <v>综合秘书岗</v>
      </c>
      <c r="E2" s="21"/>
      <c r="F2" s="20" t="s">
        <v>3</v>
      </c>
      <c r="G2" s="21" t="str">
        <f>IF('应聘报名表（个人填写）'!G2:I2=0,"",'应聘报名表（个人填写）'!G2:I2)</f>
        <v/>
      </c>
      <c r="H2" s="21"/>
      <c r="I2" s="81"/>
      <c r="J2" s="82" t="s">
        <v>62</v>
      </c>
      <c r="K2" s="82" t="e">
        <f>IF(VLOOKUP(MAX($J$15:$J$21),$J$15:$K$21,2,0)=0,"",VLOOKUP(MAX($J$15:$J$21),$J$15:$K$21,2,0))</f>
        <v>#N/A</v>
      </c>
    </row>
    <row r="3" ht="28.9" customHeight="1" spans="1:11">
      <c r="A3" s="22" t="s">
        <v>4</v>
      </c>
      <c r="B3" s="23"/>
      <c r="C3" s="23"/>
      <c r="D3" s="23"/>
      <c r="E3" s="23"/>
      <c r="F3" s="23"/>
      <c r="G3" s="23"/>
      <c r="H3" s="23"/>
      <c r="I3" s="83"/>
      <c r="J3" s="84" t="s">
        <v>63</v>
      </c>
      <c r="K3" s="84">
        <v>4</v>
      </c>
    </row>
    <row r="4" ht="36" customHeight="1" spans="1:11">
      <c r="A4" s="24" t="s">
        <v>5</v>
      </c>
      <c r="B4" s="25" t="str">
        <f>IF('应聘报名表（个人填写）'!B4=0,"",'应聘报名表（个人填写）'!B4)</f>
        <v/>
      </c>
      <c r="C4" s="26" t="s">
        <v>6</v>
      </c>
      <c r="D4" s="25" t="str">
        <f>IF('应聘报名表（个人填写）'!D4=0,"",'应聘报名表（个人填写）'!D4)</f>
        <v/>
      </c>
      <c r="E4" s="26" t="s">
        <v>7</v>
      </c>
      <c r="F4" s="27" t="str">
        <f>IF('应聘报名表（个人填写）'!F4:G4=0,"",'应聘报名表（个人填写）'!F4:G4)</f>
        <v/>
      </c>
      <c r="G4" s="28"/>
      <c r="H4" s="29" t="s">
        <v>64</v>
      </c>
      <c r="I4" s="85"/>
      <c r="J4" s="84" t="s">
        <v>65</v>
      </c>
      <c r="K4" s="84">
        <v>3</v>
      </c>
    </row>
    <row r="5" ht="36" customHeight="1" spans="1:11">
      <c r="A5" s="24" t="s">
        <v>66</v>
      </c>
      <c r="B5" s="30" t="str">
        <f>IF('应聘报名表（个人填写）'!B5=0,"",'应聘报名表（个人填写）'!B5)</f>
        <v/>
      </c>
      <c r="C5" s="26" t="s">
        <v>10</v>
      </c>
      <c r="D5" s="31">
        <f>'应聘报名表（个人填写）'!D5</f>
        <v>0</v>
      </c>
      <c r="E5" s="26" t="s">
        <v>11</v>
      </c>
      <c r="F5" s="25" t="str">
        <f>IF('应聘报名表（个人填写）'!F5:G5=0,"",'应聘报名表（个人填写）'!F5:G5)</f>
        <v/>
      </c>
      <c r="G5" s="25"/>
      <c r="H5" s="32"/>
      <c r="I5" s="86"/>
      <c r="J5" s="84" t="s">
        <v>67</v>
      </c>
      <c r="K5" s="84">
        <v>2</v>
      </c>
    </row>
    <row r="6" ht="36" customHeight="1" spans="1:11">
      <c r="A6" s="24" t="s">
        <v>12</v>
      </c>
      <c r="B6" s="25" t="str">
        <f>IF('应聘报名表（个人填写）'!B6:D6=0,"",'应聘报名表（个人填写）'!B6:D6)</f>
        <v/>
      </c>
      <c r="C6" s="25"/>
      <c r="D6" s="25"/>
      <c r="E6" s="26" t="s">
        <v>13</v>
      </c>
      <c r="F6" s="25" t="str">
        <f>IF('应聘报名表（个人填写）'!F6:G6=0,"",'应聘报名表（个人填写）'!F6:G6)</f>
        <v/>
      </c>
      <c r="G6" s="25"/>
      <c r="H6" s="32"/>
      <c r="I6" s="86"/>
      <c r="J6" s="84" t="s">
        <v>68</v>
      </c>
      <c r="K6" s="84">
        <v>1</v>
      </c>
    </row>
    <row r="7" ht="36" customHeight="1" spans="1:13">
      <c r="A7" s="24" t="s">
        <v>14</v>
      </c>
      <c r="B7" s="25" t="str">
        <f>IF('应聘报名表（个人填写）'!B7:D7=0,"",'应聘报名表（个人填写）'!B7:D7)</f>
        <v/>
      </c>
      <c r="C7" s="25"/>
      <c r="D7" s="25"/>
      <c r="E7" s="26" t="s">
        <v>69</v>
      </c>
      <c r="F7" s="25" t="str">
        <f>IF('应聘报名表（个人填写）'!F7:G7=0,"",'应聘报名表（个人填写）'!F7:G7)</f>
        <v/>
      </c>
      <c r="G7" s="25"/>
      <c r="H7" s="32"/>
      <c r="I7" s="86"/>
      <c r="J7" s="84" t="s">
        <v>70</v>
      </c>
      <c r="K7" s="82"/>
      <c r="M7" s="87"/>
    </row>
    <row r="8" ht="36" customHeight="1" spans="1:10">
      <c r="A8" s="24" t="s">
        <v>16</v>
      </c>
      <c r="B8" s="25" t="str">
        <f>IF('应聘报名表（个人填写）'!B8:D8=0,"",'应聘报名表（个人填写）'!B8:D8)</f>
        <v/>
      </c>
      <c r="C8" s="25"/>
      <c r="D8" s="25"/>
      <c r="E8" s="26" t="s">
        <v>71</v>
      </c>
      <c r="F8" s="33" t="str">
        <f>IF('应聘报名表（个人填写）'!F8:G8=0,"",'应聘报名表（个人填写）'!F8:G8)</f>
        <v/>
      </c>
      <c r="G8" s="34"/>
      <c r="H8" s="35"/>
      <c r="I8" s="88"/>
      <c r="J8" s="84" t="str">
        <f>IF(B8="",IF(F8="","",F8),IF(F8="",B8,B8&amp;CHAR(10)&amp;F8))</f>
        <v/>
      </c>
    </row>
    <row r="9" ht="36" customHeight="1" spans="1:11">
      <c r="A9" s="36" t="s">
        <v>18</v>
      </c>
      <c r="B9" s="33" t="str">
        <f>IF('应聘报名表（个人填写）'!B9:D9=0,"",'应聘报名表（个人填写）'!B9:D9)</f>
        <v/>
      </c>
      <c r="C9" s="37"/>
      <c r="D9" s="34"/>
      <c r="E9" s="38" t="s">
        <v>72</v>
      </c>
      <c r="F9" s="39" t="str">
        <f>IF('应聘报名表（个人填写）'!F9="","",'应聘报名表（个人填写）'!F9)</f>
        <v/>
      </c>
      <c r="G9" s="40" t="s">
        <v>20</v>
      </c>
      <c r="H9" s="40"/>
      <c r="I9" s="89" t="str">
        <f>IF('应聘报名表（个人填写）'!I9="","",'应聘报名表（个人填写）'!I9)</f>
        <v/>
      </c>
      <c r="J9" s="82"/>
      <c r="K9" s="82"/>
    </row>
    <row r="10" ht="36" customHeight="1" spans="1:11">
      <c r="A10" s="41" t="s">
        <v>21</v>
      </c>
      <c r="B10" s="39" t="str">
        <f>IF('应聘报名表（个人填写）'!B10:D10=0,"",'应聘报名表（个人填写）'!B10:D10)</f>
        <v/>
      </c>
      <c r="C10" s="39"/>
      <c r="D10" s="39"/>
      <c r="E10" s="42" t="s">
        <v>22</v>
      </c>
      <c r="F10" s="39" t="str">
        <f>IF('应聘报名表（个人填写）'!F10=0,"",'应聘报名表（个人填写）'!F10)</f>
        <v/>
      </c>
      <c r="G10" s="43" t="s">
        <v>23</v>
      </c>
      <c r="H10" s="44"/>
      <c r="I10" s="90">
        <f>'应聘报名表（个人填写）'!I10</f>
        <v>0</v>
      </c>
      <c r="J10" s="82"/>
      <c r="K10" s="82"/>
    </row>
    <row r="11" ht="28.9" customHeight="1" spans="1:11">
      <c r="A11" s="45" t="s">
        <v>24</v>
      </c>
      <c r="B11" s="46"/>
      <c r="C11" s="46"/>
      <c r="D11" s="46"/>
      <c r="E11" s="46"/>
      <c r="F11" s="46"/>
      <c r="G11" s="46"/>
      <c r="H11" s="46"/>
      <c r="I11" s="91"/>
      <c r="J11" s="82"/>
      <c r="K11" s="82"/>
    </row>
    <row r="12" ht="28.9" customHeight="1" spans="1:11">
      <c r="A12" s="47" t="s">
        <v>25</v>
      </c>
      <c r="B12" s="48"/>
      <c r="C12" s="49"/>
      <c r="D12" s="50" t="str">
        <f>IF('应聘报名表（个人填写）'!D12:E12=0,"",'应聘报名表（个人填写）'!D12:E12)</f>
        <v/>
      </c>
      <c r="E12" s="51"/>
      <c r="F12" s="42" t="s">
        <v>26</v>
      </c>
      <c r="G12" s="50" t="str">
        <f>IF('应聘报名表（个人填写）'!G12:I12=0,"",'应聘报名表（个人填写）'!G12:I12)</f>
        <v/>
      </c>
      <c r="H12" s="52"/>
      <c r="I12" s="92"/>
      <c r="J12" s="82"/>
      <c r="K12" s="82"/>
    </row>
    <row r="13" ht="28.9" customHeight="1" spans="1:11">
      <c r="A13" s="53" t="s">
        <v>73</v>
      </c>
      <c r="B13" s="54"/>
      <c r="C13" s="54"/>
      <c r="D13" s="54"/>
      <c r="E13" s="54"/>
      <c r="F13" s="54"/>
      <c r="G13" s="54"/>
      <c r="H13" s="54"/>
      <c r="I13" s="93"/>
      <c r="J13" s="82"/>
      <c r="K13" s="82"/>
    </row>
    <row r="14" ht="28.9" customHeight="1" spans="1:13">
      <c r="A14" s="55"/>
      <c r="B14" s="55" t="s">
        <v>29</v>
      </c>
      <c r="C14" s="55" t="s">
        <v>30</v>
      </c>
      <c r="D14" s="55" t="s">
        <v>31</v>
      </c>
      <c r="E14" s="55" t="s">
        <v>32</v>
      </c>
      <c r="F14" s="55" t="s">
        <v>33</v>
      </c>
      <c r="G14" s="56" t="s">
        <v>34</v>
      </c>
      <c r="H14" s="57"/>
      <c r="I14" s="57"/>
      <c r="J14" s="94" t="s">
        <v>74</v>
      </c>
      <c r="K14" s="95"/>
      <c r="L14" s="96" t="s">
        <v>75</v>
      </c>
      <c r="M14" s="96" t="s">
        <v>76</v>
      </c>
    </row>
    <row r="15" ht="28.9" customHeight="1" spans="1:13">
      <c r="A15" s="36" t="s">
        <v>28</v>
      </c>
      <c r="B15" s="58">
        <f>'应聘报名表（个人填写）'!B15</f>
        <v>0</v>
      </c>
      <c r="C15" s="58">
        <f>'应聘报名表（个人填写）'!C15</f>
        <v>0</v>
      </c>
      <c r="D15" s="58">
        <f>'应聘报名表（个人填写）'!D15</f>
        <v>0</v>
      </c>
      <c r="E15" s="58">
        <f>'应聘报名表（个人填写）'!E15</f>
        <v>0</v>
      </c>
      <c r="F15" s="59">
        <f>'应聘报名表（个人填写）'!F15</f>
        <v>0</v>
      </c>
      <c r="G15" s="33">
        <f>'应聘报名表（个人填写）'!G15:I15</f>
        <v>0</v>
      </c>
      <c r="H15" s="37"/>
      <c r="I15" s="37"/>
      <c r="J15" s="84" t="str">
        <f>IF(ISNA(VLOOKUP(C15,$J$3:$K$6,2,0)),"",VLOOKUP(C15,$J$3:$K$6,2,0))</f>
        <v/>
      </c>
      <c r="K15" s="84">
        <f t="shared" ref="K15:K17" si="0">C15</f>
        <v>0</v>
      </c>
      <c r="L15" s="96" t="str">
        <f t="shared" ref="L15" si="1">IF(B15=0,"",IF(L16="",B15&amp;"  "&amp;C15&amp;"/"&amp;D15&amp;"  "&amp;E15&amp;"  "&amp;F15,B15&amp;"   "&amp;C15&amp;"/"&amp;D15&amp;"  "&amp;E15&amp;"  "&amp;F15&amp;CHAR(10)))</f>
        <v/>
      </c>
      <c r="M15" s="97" t="str">
        <f>L15&amp;L16&amp;L17</f>
        <v/>
      </c>
    </row>
    <row r="16" ht="28.9" customHeight="1" spans="1:13">
      <c r="A16" s="60"/>
      <c r="B16" s="58">
        <f>'应聘报名表（个人填写）'!B16</f>
        <v>0</v>
      </c>
      <c r="C16" s="58">
        <f>'应聘报名表（个人填写）'!C16</f>
        <v>0</v>
      </c>
      <c r="D16" s="58">
        <f>'应聘报名表（个人填写）'!D16</f>
        <v>0</v>
      </c>
      <c r="E16" s="58">
        <f>'应聘报名表（个人填写）'!E16</f>
        <v>0</v>
      </c>
      <c r="F16" s="58">
        <f>'应聘报名表（个人填写）'!F16</f>
        <v>0</v>
      </c>
      <c r="G16" s="33">
        <f>'应聘报名表（个人填写）'!G16:I16</f>
        <v>0</v>
      </c>
      <c r="H16" s="37"/>
      <c r="I16" s="37"/>
      <c r="J16" s="84" t="str">
        <f t="shared" ref="J16:J17" si="2">IF(ISNA(VLOOKUP(C16,$J$3:$K$6,2,0)),"",VLOOKUP(C16,$J$3:$K$6,2,0))</f>
        <v/>
      </c>
      <c r="K16" s="84">
        <f t="shared" si="0"/>
        <v>0</v>
      </c>
      <c r="L16" s="96" t="str">
        <f t="shared" ref="L16:L17" si="3">IF(B16=0,"",IF(L17="",B16&amp;"  "&amp;C16&amp;"/"&amp;D16&amp;"  "&amp;E16&amp;"  "&amp;F16,B16&amp;"   "&amp;C16&amp;"/"&amp;D16&amp;"  "&amp;E16&amp;"  "&amp;F16&amp;CHAR(10)))</f>
        <v/>
      </c>
      <c r="M16" s="98"/>
    </row>
    <row r="17" ht="28.9" customHeight="1" spans="1:13">
      <c r="A17" s="61"/>
      <c r="B17" s="58">
        <f>'应聘报名表（个人填写）'!B17</f>
        <v>0</v>
      </c>
      <c r="C17" s="58">
        <f>'应聘报名表（个人填写）'!C17</f>
        <v>0</v>
      </c>
      <c r="D17" s="58">
        <f>'应聘报名表（个人填写）'!D17</f>
        <v>0</v>
      </c>
      <c r="E17" s="58">
        <f>'应聘报名表（个人填写）'!E17</f>
        <v>0</v>
      </c>
      <c r="F17" s="58">
        <f>'应聘报名表（个人填写）'!F17</f>
        <v>0</v>
      </c>
      <c r="G17" s="33">
        <f>'应聘报名表（个人填写）'!G17:I17</f>
        <v>0</v>
      </c>
      <c r="H17" s="37"/>
      <c r="I17" s="37"/>
      <c r="J17" s="84" t="str">
        <f t="shared" si="2"/>
        <v/>
      </c>
      <c r="K17" s="84">
        <f t="shared" si="0"/>
        <v>0</v>
      </c>
      <c r="L17" s="96" t="str">
        <f t="shared" si="3"/>
        <v/>
      </c>
      <c r="M17" s="99"/>
    </row>
    <row r="18" ht="28.9" customHeight="1" spans="1:13">
      <c r="A18" s="62"/>
      <c r="B18" s="55" t="s">
        <v>29</v>
      </c>
      <c r="C18" s="55" t="s">
        <v>30</v>
      </c>
      <c r="D18" s="55" t="s">
        <v>31</v>
      </c>
      <c r="E18" s="55" t="s">
        <v>32</v>
      </c>
      <c r="F18" s="55" t="s">
        <v>33</v>
      </c>
      <c r="G18" s="56" t="s">
        <v>34</v>
      </c>
      <c r="H18" s="57"/>
      <c r="I18" s="57"/>
      <c r="J18" s="84"/>
      <c r="K18" s="84"/>
      <c r="L18" s="96"/>
      <c r="M18" s="96" t="s">
        <v>77</v>
      </c>
    </row>
    <row r="19" ht="28.9" customHeight="1" spans="1:13">
      <c r="A19" s="36" t="s">
        <v>35</v>
      </c>
      <c r="B19" s="58">
        <f>'应聘报名表（个人填写）'!B19</f>
        <v>0</v>
      </c>
      <c r="C19" s="58">
        <f>'应聘报名表（个人填写）'!C19</f>
        <v>0</v>
      </c>
      <c r="D19" s="58">
        <f>'应聘报名表（个人填写）'!D19</f>
        <v>0</v>
      </c>
      <c r="E19" s="58">
        <f>'应聘报名表（个人填写）'!E19</f>
        <v>0</v>
      </c>
      <c r="F19" s="58">
        <f>'应聘报名表（个人填写）'!F19</f>
        <v>0</v>
      </c>
      <c r="G19" s="33">
        <f>'应聘报名表（个人填写）'!G19:I19</f>
        <v>0</v>
      </c>
      <c r="H19" s="37"/>
      <c r="I19" s="37"/>
      <c r="J19" s="84" t="str">
        <f>IF(ISNA(VLOOKUP(C19,$J$3:$K$6,2,0)),"",VLOOKUP(C19,$J$3:$K$6,2,0))</f>
        <v/>
      </c>
      <c r="K19" s="84">
        <f t="shared" ref="K19:K21" si="4">C19</f>
        <v>0</v>
      </c>
      <c r="L19" s="96" t="str">
        <f t="shared" ref="L19:L21" si="5">IF(B19=0,"",IF(L20="",B19&amp;"  "&amp;C19&amp;"/"&amp;D19&amp;"  "&amp;E19&amp;"  "&amp;F19,B19&amp;"   "&amp;C19&amp;"/"&amp;D19&amp;"  "&amp;E19&amp;"  "&amp;F19&amp;CHAR(10)))</f>
        <v/>
      </c>
      <c r="M19" s="97" t="str">
        <f>L19&amp;L20&amp;L21</f>
        <v/>
      </c>
    </row>
    <row r="20" ht="28.9" customHeight="1" spans="1:13">
      <c r="A20" s="60"/>
      <c r="B20" s="58">
        <f>'应聘报名表（个人填写）'!B20</f>
        <v>0</v>
      </c>
      <c r="C20" s="58">
        <f>'应聘报名表（个人填写）'!C20</f>
        <v>0</v>
      </c>
      <c r="D20" s="58">
        <f>'应聘报名表（个人填写）'!D20</f>
        <v>0</v>
      </c>
      <c r="E20" s="58">
        <f>'应聘报名表（个人填写）'!E20</f>
        <v>0</v>
      </c>
      <c r="F20" s="58">
        <f>'应聘报名表（个人填写）'!F20</f>
        <v>0</v>
      </c>
      <c r="G20" s="33">
        <f>'应聘报名表（个人填写）'!G20:I20</f>
        <v>0</v>
      </c>
      <c r="H20" s="37"/>
      <c r="I20" s="37"/>
      <c r="J20" s="84" t="str">
        <f>IF(ISNA(VLOOKUP(C20,$J$3:$K$6,2,0)),"",VLOOKUP(C20,$J$3:$K$6,2,0))</f>
        <v/>
      </c>
      <c r="K20" s="84">
        <f t="shared" si="4"/>
        <v>0</v>
      </c>
      <c r="L20" s="96" t="str">
        <f t="shared" si="5"/>
        <v/>
      </c>
      <c r="M20" s="98"/>
    </row>
    <row r="21" ht="28.9" customHeight="1" spans="1:13">
      <c r="A21" s="19"/>
      <c r="B21" s="63">
        <f>'应聘报名表（个人填写）'!B21</f>
        <v>0</v>
      </c>
      <c r="C21" s="63">
        <f>'应聘报名表（个人填写）'!C21</f>
        <v>0</v>
      </c>
      <c r="D21" s="63">
        <f>'应聘报名表（个人填写）'!D21</f>
        <v>0</v>
      </c>
      <c r="E21" s="63">
        <f>'应聘报名表（个人填写）'!E21</f>
        <v>0</v>
      </c>
      <c r="F21" s="63">
        <f>'应聘报名表（个人填写）'!F21</f>
        <v>0</v>
      </c>
      <c r="G21" s="64">
        <f>'应聘报名表（个人填写）'!G21:I21</f>
        <v>0</v>
      </c>
      <c r="H21" s="65"/>
      <c r="I21" s="65"/>
      <c r="J21" s="84" t="str">
        <f>IF(ISNA(VLOOKUP(C21,$J$3:$K$6,2,0)),"",VLOOKUP(C21,$J$3:$K$6,2,0))</f>
        <v/>
      </c>
      <c r="K21" s="84">
        <f t="shared" si="4"/>
        <v>0</v>
      </c>
      <c r="L21" s="96" t="str">
        <f t="shared" si="5"/>
        <v/>
      </c>
      <c r="M21" s="99"/>
    </row>
    <row r="22" ht="39" customHeight="1" spans="1:9">
      <c r="A22" s="45" t="s">
        <v>36</v>
      </c>
      <c r="B22" s="46"/>
      <c r="C22" s="46"/>
      <c r="D22" s="46"/>
      <c r="E22" s="46"/>
      <c r="F22" s="46"/>
      <c r="G22" s="46"/>
      <c r="H22" s="46"/>
      <c r="I22" s="91"/>
    </row>
    <row r="23" ht="39" customHeight="1" spans="1:11">
      <c r="A23" s="24" t="s">
        <v>37</v>
      </c>
      <c r="B23" s="55" t="s">
        <v>29</v>
      </c>
      <c r="C23" s="55" t="s">
        <v>38</v>
      </c>
      <c r="D23" s="55" t="s">
        <v>39</v>
      </c>
      <c r="E23" s="55" t="s">
        <v>78</v>
      </c>
      <c r="F23" s="56" t="s">
        <v>79</v>
      </c>
      <c r="G23" s="57"/>
      <c r="H23" s="26" t="s">
        <v>42</v>
      </c>
      <c r="I23" s="100" t="s">
        <v>43</v>
      </c>
      <c r="J23" s="96" t="s">
        <v>80</v>
      </c>
      <c r="K23" s="96" t="s">
        <v>81</v>
      </c>
    </row>
    <row r="24" ht="47.45" customHeight="1" spans="1:11">
      <c r="A24" s="66">
        <v>1</v>
      </c>
      <c r="B24" s="58">
        <f>'应聘报名表（个人填写）'!B24</f>
        <v>0</v>
      </c>
      <c r="C24" s="67">
        <f>'应聘报名表（个人填写）'!C24</f>
        <v>0</v>
      </c>
      <c r="D24" s="58">
        <f>'应聘报名表（个人填写）'!D24</f>
        <v>0</v>
      </c>
      <c r="E24" s="58">
        <f>'应聘报名表（个人填写）'!E24</f>
        <v>0</v>
      </c>
      <c r="F24" s="68">
        <f>'应聘报名表（个人填写）'!F24:G24</f>
        <v>0</v>
      </c>
      <c r="G24" s="69"/>
      <c r="H24" s="58">
        <f>'应聘报名表（个人填写）'!H24</f>
        <v>0</v>
      </c>
      <c r="I24" s="68">
        <f>'应聘报名表（个人填写）'!I24</f>
        <v>0</v>
      </c>
      <c r="J24" s="96" t="str">
        <f>IF(B24=0,"",IF(J25="",B24&amp;"  "&amp;C24&amp;"（"&amp;D24&amp;"）"&amp;"  "&amp;E24,B24&amp;"  "&amp;C24&amp;"（"&amp;D24&amp;"）"&amp;"  "&amp;E24&amp;CHAR(10)))</f>
        <v/>
      </c>
      <c r="K24" s="84" t="str">
        <f>J24&amp;J25&amp;J26&amp;J27&amp;J28&amp;J29&amp;J30&amp;J31&amp;J32&amp;J33</f>
        <v/>
      </c>
    </row>
    <row r="25" ht="47.45" customHeight="1" spans="1:11">
      <c r="A25" s="66">
        <v>2</v>
      </c>
      <c r="B25" s="58">
        <f>'应聘报名表（个人填写）'!B25</f>
        <v>0</v>
      </c>
      <c r="C25" s="58">
        <f>'应聘报名表（个人填写）'!C25</f>
        <v>0</v>
      </c>
      <c r="D25" s="58">
        <f>'应聘报名表（个人填写）'!D25</f>
        <v>0</v>
      </c>
      <c r="E25" s="58">
        <f>'应聘报名表（个人填写）'!E25</f>
        <v>0</v>
      </c>
      <c r="F25" s="68">
        <f>'应聘报名表（个人填写）'!F25:G25</f>
        <v>0</v>
      </c>
      <c r="G25" s="69"/>
      <c r="H25" s="58">
        <f>'应聘报名表（个人填写）'!H25</f>
        <v>0</v>
      </c>
      <c r="I25" s="68">
        <f>'应聘报名表（个人填写）'!I25</f>
        <v>0</v>
      </c>
      <c r="J25" s="96" t="str">
        <f t="shared" ref="J25" si="6">IF(B25=0,"",IF(J26="",B25&amp;"  "&amp;C25&amp;"（"&amp;D25&amp;"）"&amp;"  "&amp;E25,B25&amp;"  "&amp;C25&amp;"（"&amp;D25&amp;"）"&amp;"  "&amp;E25&amp;CHAR(10)))</f>
        <v/>
      </c>
      <c r="K25" s="84"/>
    </row>
    <row r="26" ht="47.45" customHeight="1" spans="1:11">
      <c r="A26" s="66">
        <v>3</v>
      </c>
      <c r="B26" s="58">
        <f>'应聘报名表（个人填写）'!B26</f>
        <v>0</v>
      </c>
      <c r="C26" s="58">
        <f>'应聘报名表（个人填写）'!C26</f>
        <v>0</v>
      </c>
      <c r="D26" s="58">
        <f>'应聘报名表（个人填写）'!D26</f>
        <v>0</v>
      </c>
      <c r="E26" s="58">
        <f>'应聘报名表（个人填写）'!E26</f>
        <v>0</v>
      </c>
      <c r="F26" s="68">
        <f>'应聘报名表（个人填写）'!F26:G26</f>
        <v>0</v>
      </c>
      <c r="G26" s="69"/>
      <c r="H26" s="58">
        <f>'应聘报名表（个人填写）'!H26</f>
        <v>0</v>
      </c>
      <c r="I26" s="68">
        <f>'应聘报名表（个人填写）'!I26</f>
        <v>0</v>
      </c>
      <c r="J26" s="96" t="str">
        <f t="shared" ref="J26" si="7">IF(B26=0,"",IF(J27="",B26&amp;"  "&amp;C26&amp;"（"&amp;D26&amp;"）"&amp;"  "&amp;E26,B26&amp;"  "&amp;C26&amp;"（"&amp;D26&amp;"）"&amp;"  "&amp;E26&amp;CHAR(10)))</f>
        <v/>
      </c>
      <c r="K26" s="84"/>
    </row>
    <row r="27" ht="47.45" customHeight="1" spans="1:11">
      <c r="A27" s="66">
        <v>4</v>
      </c>
      <c r="B27" s="58">
        <f>'应聘报名表（个人填写）'!B27</f>
        <v>0</v>
      </c>
      <c r="C27" s="58">
        <f>'应聘报名表（个人填写）'!C27</f>
        <v>0</v>
      </c>
      <c r="D27" s="58">
        <f>'应聘报名表（个人填写）'!D27</f>
        <v>0</v>
      </c>
      <c r="E27" s="58">
        <f>'应聘报名表（个人填写）'!E27</f>
        <v>0</v>
      </c>
      <c r="F27" s="68">
        <f>'应聘报名表（个人填写）'!F27:G27</f>
        <v>0</v>
      </c>
      <c r="G27" s="69"/>
      <c r="H27" s="58">
        <f>'应聘报名表（个人填写）'!H27</f>
        <v>0</v>
      </c>
      <c r="I27" s="68">
        <f>'应聘报名表（个人填写）'!I27</f>
        <v>0</v>
      </c>
      <c r="J27" s="96" t="str">
        <f t="shared" ref="J27:J32" si="8">IF(B27=0,"",IF(J28="",B27&amp;"  "&amp;C27&amp;"（"&amp;D27&amp;"）"&amp;"  "&amp;E27,B27&amp;"  "&amp;C27&amp;"（"&amp;D27&amp;"）"&amp;"  "&amp;E27&amp;CHAR(10)))</f>
        <v/>
      </c>
      <c r="K27" s="84"/>
    </row>
    <row r="28" ht="47.45" customHeight="1" spans="1:11">
      <c r="A28" s="66">
        <v>5</v>
      </c>
      <c r="B28" s="58">
        <f>'应聘报名表（个人填写）'!B28</f>
        <v>0</v>
      </c>
      <c r="C28" s="58">
        <f>'应聘报名表（个人填写）'!C28</f>
        <v>0</v>
      </c>
      <c r="D28" s="58">
        <f>'应聘报名表（个人填写）'!D28</f>
        <v>0</v>
      </c>
      <c r="E28" s="58">
        <f>'应聘报名表（个人填写）'!E28</f>
        <v>0</v>
      </c>
      <c r="F28" s="68">
        <f>'应聘报名表（个人填写）'!F28:G28</f>
        <v>0</v>
      </c>
      <c r="G28" s="69"/>
      <c r="H28" s="58">
        <f>'应聘报名表（个人填写）'!H28</f>
        <v>0</v>
      </c>
      <c r="I28" s="68">
        <f>'应聘报名表（个人填写）'!I28</f>
        <v>0</v>
      </c>
      <c r="J28" s="96" t="str">
        <f t="shared" si="8"/>
        <v/>
      </c>
      <c r="K28" s="84"/>
    </row>
    <row r="29" ht="47.45" customHeight="1" spans="1:11">
      <c r="A29" s="66">
        <v>6</v>
      </c>
      <c r="B29" s="58">
        <f>'应聘报名表（个人填写）'!B29</f>
        <v>0</v>
      </c>
      <c r="C29" s="58">
        <f>'应聘报名表（个人填写）'!C29</f>
        <v>0</v>
      </c>
      <c r="D29" s="58">
        <f>'应聘报名表（个人填写）'!D29</f>
        <v>0</v>
      </c>
      <c r="E29" s="58">
        <f>'应聘报名表（个人填写）'!E29</f>
        <v>0</v>
      </c>
      <c r="F29" s="68">
        <f>'应聘报名表（个人填写）'!F29:G29</f>
        <v>0</v>
      </c>
      <c r="G29" s="69"/>
      <c r="H29" s="58">
        <f>'应聘报名表（个人填写）'!H29</f>
        <v>0</v>
      </c>
      <c r="I29" s="68">
        <f>'应聘报名表（个人填写）'!I29</f>
        <v>0</v>
      </c>
      <c r="J29" s="96" t="str">
        <f t="shared" si="8"/>
        <v/>
      </c>
      <c r="K29" s="84"/>
    </row>
    <row r="30" ht="47.45" customHeight="1" spans="1:11">
      <c r="A30" s="66">
        <v>7</v>
      </c>
      <c r="B30" s="58">
        <f>'应聘报名表（个人填写）'!B30</f>
        <v>0</v>
      </c>
      <c r="C30" s="58">
        <f>'应聘报名表（个人填写）'!C30</f>
        <v>0</v>
      </c>
      <c r="D30" s="58">
        <f>'应聘报名表（个人填写）'!D30</f>
        <v>0</v>
      </c>
      <c r="E30" s="58">
        <f>'应聘报名表（个人填写）'!E30</f>
        <v>0</v>
      </c>
      <c r="F30" s="68">
        <f>'应聘报名表（个人填写）'!F30:G30</f>
        <v>0</v>
      </c>
      <c r="G30" s="69"/>
      <c r="H30" s="58">
        <f>'应聘报名表（个人填写）'!H30</f>
        <v>0</v>
      </c>
      <c r="I30" s="68">
        <f>'应聘报名表（个人填写）'!I30</f>
        <v>0</v>
      </c>
      <c r="J30" s="96" t="str">
        <f t="shared" si="8"/>
        <v/>
      </c>
      <c r="K30" s="84"/>
    </row>
    <row r="31" ht="47.45" customHeight="1" spans="1:11">
      <c r="A31" s="66">
        <v>8</v>
      </c>
      <c r="B31" s="58">
        <f>'应聘报名表（个人填写）'!B31</f>
        <v>0</v>
      </c>
      <c r="C31" s="58">
        <f>'应聘报名表（个人填写）'!C31</f>
        <v>0</v>
      </c>
      <c r="D31" s="58">
        <f>'应聘报名表（个人填写）'!D31</f>
        <v>0</v>
      </c>
      <c r="E31" s="58">
        <f>'应聘报名表（个人填写）'!E31</f>
        <v>0</v>
      </c>
      <c r="F31" s="68">
        <f>'应聘报名表（个人填写）'!F31:G31</f>
        <v>0</v>
      </c>
      <c r="G31" s="69"/>
      <c r="H31" s="58">
        <f>'应聘报名表（个人填写）'!H31</f>
        <v>0</v>
      </c>
      <c r="I31" s="68">
        <f>'应聘报名表（个人填写）'!I31</f>
        <v>0</v>
      </c>
      <c r="J31" s="96" t="str">
        <f t="shared" si="8"/>
        <v/>
      </c>
      <c r="K31" s="84"/>
    </row>
    <row r="32" ht="47.45" customHeight="1" spans="1:11">
      <c r="A32" s="66">
        <v>9</v>
      </c>
      <c r="B32" s="58">
        <f>'应聘报名表（个人填写）'!B32</f>
        <v>0</v>
      </c>
      <c r="C32" s="58">
        <f>'应聘报名表（个人填写）'!C32</f>
        <v>0</v>
      </c>
      <c r="D32" s="58">
        <f>'应聘报名表（个人填写）'!D32</f>
        <v>0</v>
      </c>
      <c r="E32" s="58">
        <f>'应聘报名表（个人填写）'!E32</f>
        <v>0</v>
      </c>
      <c r="F32" s="68">
        <f>'应聘报名表（个人填写）'!F32:G32</f>
        <v>0</v>
      </c>
      <c r="G32" s="69"/>
      <c r="H32" s="58">
        <f>'应聘报名表（个人填写）'!H32</f>
        <v>0</v>
      </c>
      <c r="I32" s="68">
        <f>'应聘报名表（个人填写）'!I32</f>
        <v>0</v>
      </c>
      <c r="J32" s="96" t="str">
        <f t="shared" si="8"/>
        <v/>
      </c>
      <c r="K32" s="84"/>
    </row>
    <row r="33" ht="47.45" customHeight="1" spans="1:11">
      <c r="A33" s="66">
        <v>10</v>
      </c>
      <c r="B33" s="58">
        <f>'应聘报名表（个人填写）'!B33</f>
        <v>0</v>
      </c>
      <c r="C33" s="58">
        <f>'应聘报名表（个人填写）'!C33</f>
        <v>0</v>
      </c>
      <c r="D33" s="58">
        <f>'应聘报名表（个人填写）'!D33</f>
        <v>0</v>
      </c>
      <c r="E33" s="58">
        <f>'应聘报名表（个人填写）'!E33</f>
        <v>0</v>
      </c>
      <c r="F33" s="68">
        <f>'应聘报名表（个人填写）'!F33:G33</f>
        <v>0</v>
      </c>
      <c r="G33" s="69"/>
      <c r="H33" s="58">
        <f>'应聘报名表（个人填写）'!H33</f>
        <v>0</v>
      </c>
      <c r="I33" s="68">
        <f>'应聘报名表（个人填写）'!I33</f>
        <v>0</v>
      </c>
      <c r="J33" s="96" t="str">
        <f>IF(B33=0,"",IF(#REF!="",B33&amp;"  "&amp;C33&amp;"（"&amp;D33&amp;"）"&amp;"  "&amp;E33,B33&amp;"  "&amp;C33&amp;"（"&amp;D33&amp;"）"&amp;"  "&amp;E33&amp;CHAR(10)))</f>
        <v/>
      </c>
      <c r="K33" s="84"/>
    </row>
    <row r="34" ht="43.15" customHeight="1" spans="1:9">
      <c r="A34" s="45" t="s">
        <v>82</v>
      </c>
      <c r="B34" s="46"/>
      <c r="C34" s="46"/>
      <c r="D34" s="46"/>
      <c r="E34" s="46"/>
      <c r="F34" s="46"/>
      <c r="G34" s="46"/>
      <c r="H34" s="46"/>
      <c r="I34" s="91"/>
    </row>
    <row r="35" ht="33" customHeight="1" spans="1:11">
      <c r="A35" s="70" t="s">
        <v>37</v>
      </c>
      <c r="B35" s="55" t="s">
        <v>45</v>
      </c>
      <c r="C35" s="56" t="s">
        <v>46</v>
      </c>
      <c r="D35" s="71"/>
      <c r="E35" s="55" t="s">
        <v>47</v>
      </c>
      <c r="F35" s="56" t="s">
        <v>48</v>
      </c>
      <c r="G35" s="57"/>
      <c r="H35" s="57"/>
      <c r="I35" s="57"/>
      <c r="J35" s="96" t="s">
        <v>83</v>
      </c>
      <c r="K35" s="101" t="s">
        <v>84</v>
      </c>
    </row>
    <row r="36" ht="38.45" customHeight="1" spans="1:11">
      <c r="A36" s="66">
        <v>1</v>
      </c>
      <c r="B36" s="72">
        <f>'应聘报名表（个人填写）'!B36</f>
        <v>0</v>
      </c>
      <c r="C36" s="33">
        <f>'应聘报名表（个人填写）'!C36:D36</f>
        <v>0</v>
      </c>
      <c r="D36" s="34"/>
      <c r="E36" s="72">
        <f>'应聘报名表（个人填写）'!E36</f>
        <v>0</v>
      </c>
      <c r="F36" s="33">
        <f>'应聘报名表（个人填写）'!F36:I36</f>
        <v>0</v>
      </c>
      <c r="G36" s="37"/>
      <c r="H36" s="37"/>
      <c r="I36" s="37"/>
      <c r="J36" s="96" t="str">
        <f>IF(B36=0,"",IF(J37="",B36&amp;"  "&amp;C36&amp;"（"&amp;E36&amp;"）",B36&amp;"  "&amp;C36&amp;" "&amp;"（"&amp;E36&amp;"）"&amp;CHAR(10)))</f>
        <v/>
      </c>
      <c r="K36" s="97" t="str">
        <f>J36&amp;J37&amp;J38&amp;J39&amp;J40&amp;J41&amp;J42&amp;J43&amp;J44&amp;J45</f>
        <v/>
      </c>
    </row>
    <row r="37" ht="38.45" customHeight="1" spans="1:11">
      <c r="A37" s="66">
        <v>2</v>
      </c>
      <c r="B37" s="72">
        <f>'应聘报名表（个人填写）'!B37</f>
        <v>0</v>
      </c>
      <c r="C37" s="33">
        <f>'应聘报名表（个人填写）'!C37:D37</f>
        <v>0</v>
      </c>
      <c r="D37" s="34"/>
      <c r="E37" s="72">
        <f>'应聘报名表（个人填写）'!E37</f>
        <v>0</v>
      </c>
      <c r="F37" s="33">
        <f>'应聘报名表（个人填写）'!F37:I37</f>
        <v>0</v>
      </c>
      <c r="G37" s="37"/>
      <c r="H37" s="37"/>
      <c r="I37" s="37"/>
      <c r="J37" s="96" t="str">
        <f t="shared" ref="J37" si="9">IF(B37=0,"",IF(J38="",B37&amp;"  "&amp;C37&amp;"（"&amp;E37&amp;"）",B37&amp;"  "&amp;C37&amp;" "&amp;"（"&amp;E37&amp;"）"&amp;CHAR(10)))</f>
        <v/>
      </c>
      <c r="K37" s="98"/>
    </row>
    <row r="38" ht="38.45" customHeight="1" spans="1:11">
      <c r="A38" s="66">
        <v>3</v>
      </c>
      <c r="B38" s="72">
        <f>'应聘报名表（个人填写）'!B38</f>
        <v>0</v>
      </c>
      <c r="C38" s="33">
        <f>'应聘报名表（个人填写）'!C38:D38</f>
        <v>0</v>
      </c>
      <c r="D38" s="34"/>
      <c r="E38" s="72">
        <f>'应聘报名表（个人填写）'!E38</f>
        <v>0</v>
      </c>
      <c r="F38" s="33">
        <f>'应聘报名表（个人填写）'!F38:I38</f>
        <v>0</v>
      </c>
      <c r="G38" s="37"/>
      <c r="H38" s="37"/>
      <c r="I38" s="37"/>
      <c r="J38" s="96" t="str">
        <f t="shared" ref="J38" si="10">IF(B38=0,"",IF(J39="",B38&amp;"  "&amp;C38&amp;"（"&amp;E38&amp;"）",B38&amp;"  "&amp;C38&amp;" "&amp;"（"&amp;E38&amp;"）"&amp;CHAR(10)))</f>
        <v/>
      </c>
      <c r="K38" s="98"/>
    </row>
    <row r="39" ht="38.45" customHeight="1" spans="1:11">
      <c r="A39" s="66">
        <v>4</v>
      </c>
      <c r="B39" s="72">
        <f>'应聘报名表（个人填写）'!B39</f>
        <v>0</v>
      </c>
      <c r="C39" s="33">
        <f>'应聘报名表（个人填写）'!C39:D39</f>
        <v>0</v>
      </c>
      <c r="D39" s="34"/>
      <c r="E39" s="72">
        <f>'应聘报名表（个人填写）'!E39</f>
        <v>0</v>
      </c>
      <c r="F39" s="33">
        <f>'应聘报名表（个人填写）'!F39:I39</f>
        <v>0</v>
      </c>
      <c r="G39" s="37"/>
      <c r="H39" s="37"/>
      <c r="I39" s="37"/>
      <c r="J39" s="96" t="str">
        <f t="shared" ref="J39:J45" si="11">IF(B39=0,"",IF(J40="",B39&amp;"  "&amp;C39&amp;"（"&amp;E39&amp;"）",B39&amp;"  "&amp;C39&amp;" "&amp;"（"&amp;E39&amp;"）"&amp;CHAR(10)))</f>
        <v/>
      </c>
      <c r="K39" s="98"/>
    </row>
    <row r="40" ht="38.45" customHeight="1" spans="1:11">
      <c r="A40" s="66">
        <v>5</v>
      </c>
      <c r="B40" s="72">
        <f>'应聘报名表（个人填写）'!B40</f>
        <v>0</v>
      </c>
      <c r="C40" s="33">
        <f>'应聘报名表（个人填写）'!C40:D40</f>
        <v>0</v>
      </c>
      <c r="D40" s="34"/>
      <c r="E40" s="72">
        <f>'应聘报名表（个人填写）'!E40</f>
        <v>0</v>
      </c>
      <c r="F40" s="33">
        <f>'应聘报名表（个人填写）'!F40:I40</f>
        <v>0</v>
      </c>
      <c r="G40" s="37"/>
      <c r="H40" s="37"/>
      <c r="I40" s="37"/>
      <c r="J40" s="96" t="str">
        <f t="shared" si="11"/>
        <v/>
      </c>
      <c r="K40" s="98"/>
    </row>
    <row r="41" ht="38.45" customHeight="1" spans="1:11">
      <c r="A41" s="66">
        <v>6</v>
      </c>
      <c r="B41" s="72">
        <f>'应聘报名表（个人填写）'!B41</f>
        <v>0</v>
      </c>
      <c r="C41" s="33">
        <f>'应聘报名表（个人填写）'!C41:D41</f>
        <v>0</v>
      </c>
      <c r="D41" s="34"/>
      <c r="E41" s="72">
        <f>'应聘报名表（个人填写）'!E41</f>
        <v>0</v>
      </c>
      <c r="F41" s="33">
        <f>'应聘报名表（个人填写）'!F41:I41</f>
        <v>0</v>
      </c>
      <c r="G41" s="37"/>
      <c r="H41" s="37"/>
      <c r="I41" s="37"/>
      <c r="J41" s="96" t="str">
        <f t="shared" si="11"/>
        <v/>
      </c>
      <c r="K41" s="98"/>
    </row>
    <row r="42" ht="38.45" customHeight="1" spans="1:11">
      <c r="A42" s="66">
        <v>7</v>
      </c>
      <c r="B42" s="72">
        <f>'应聘报名表（个人填写）'!B42</f>
        <v>0</v>
      </c>
      <c r="C42" s="33">
        <f>'应聘报名表（个人填写）'!C42:D42</f>
        <v>0</v>
      </c>
      <c r="D42" s="34"/>
      <c r="E42" s="72">
        <f>'应聘报名表（个人填写）'!E42</f>
        <v>0</v>
      </c>
      <c r="F42" s="33">
        <f>'应聘报名表（个人填写）'!F42:I42</f>
        <v>0</v>
      </c>
      <c r="G42" s="37"/>
      <c r="H42" s="37"/>
      <c r="I42" s="37"/>
      <c r="J42" s="96" t="str">
        <f t="shared" si="11"/>
        <v/>
      </c>
      <c r="K42" s="98"/>
    </row>
    <row r="43" ht="38.45" customHeight="1" spans="1:11">
      <c r="A43" s="66">
        <v>8</v>
      </c>
      <c r="B43" s="72">
        <f>'应聘报名表（个人填写）'!B43</f>
        <v>0</v>
      </c>
      <c r="C43" s="33">
        <f>'应聘报名表（个人填写）'!C43:D43</f>
        <v>0</v>
      </c>
      <c r="D43" s="34"/>
      <c r="E43" s="72">
        <f>'应聘报名表（个人填写）'!E43</f>
        <v>0</v>
      </c>
      <c r="F43" s="33">
        <f>'应聘报名表（个人填写）'!F43:I43</f>
        <v>0</v>
      </c>
      <c r="G43" s="37"/>
      <c r="H43" s="37"/>
      <c r="I43" s="37"/>
      <c r="J43" s="96" t="str">
        <f t="shared" si="11"/>
        <v/>
      </c>
      <c r="K43" s="98"/>
    </row>
    <row r="44" ht="38.45" customHeight="1" spans="1:11">
      <c r="A44" s="66">
        <v>9</v>
      </c>
      <c r="B44" s="72">
        <f>'应聘报名表（个人填写）'!B44</f>
        <v>0</v>
      </c>
      <c r="C44" s="33">
        <f>'应聘报名表（个人填写）'!C44:D44</f>
        <v>0</v>
      </c>
      <c r="D44" s="34"/>
      <c r="E44" s="72">
        <f>'应聘报名表（个人填写）'!E44</f>
        <v>0</v>
      </c>
      <c r="F44" s="33">
        <f>'应聘报名表（个人填写）'!F44:I44</f>
        <v>0</v>
      </c>
      <c r="G44" s="37"/>
      <c r="H44" s="37"/>
      <c r="I44" s="37"/>
      <c r="J44" s="96" t="str">
        <f t="shared" si="11"/>
        <v/>
      </c>
      <c r="K44" s="98"/>
    </row>
    <row r="45" ht="38.45" customHeight="1" spans="1:11">
      <c r="A45" s="73">
        <v>10</v>
      </c>
      <c r="B45" s="74">
        <f>'应聘报名表（个人填写）'!B45</f>
        <v>0</v>
      </c>
      <c r="C45" s="64">
        <f>'应聘报名表（个人填写）'!C45:D45</f>
        <v>0</v>
      </c>
      <c r="D45" s="75"/>
      <c r="E45" s="74">
        <f>'应聘报名表（个人填写）'!E45</f>
        <v>0</v>
      </c>
      <c r="F45" s="64">
        <f>'应聘报名表（个人填写）'!F45:I45</f>
        <v>0</v>
      </c>
      <c r="G45" s="65"/>
      <c r="H45" s="65"/>
      <c r="I45" s="65"/>
      <c r="J45" s="96" t="str">
        <f t="shared" si="11"/>
        <v/>
      </c>
      <c r="K45" s="99"/>
    </row>
    <row r="46" ht="35.45" customHeight="1" spans="1:9">
      <c r="A46" s="45" t="s">
        <v>49</v>
      </c>
      <c r="B46" s="46"/>
      <c r="C46" s="46"/>
      <c r="D46" s="46"/>
      <c r="E46" s="46"/>
      <c r="F46" s="46"/>
      <c r="G46" s="46"/>
      <c r="H46" s="46"/>
      <c r="I46" s="91"/>
    </row>
    <row r="47" ht="30" customHeight="1" spans="1:11">
      <c r="A47" s="24" t="s">
        <v>50</v>
      </c>
      <c r="B47" s="26"/>
      <c r="C47" s="26" t="s">
        <v>51</v>
      </c>
      <c r="D47" s="26"/>
      <c r="E47" s="56" t="s">
        <v>85</v>
      </c>
      <c r="F47" s="57"/>
      <c r="G47" s="57"/>
      <c r="H47" s="57"/>
      <c r="I47" s="57"/>
      <c r="J47" s="96" t="s">
        <v>86</v>
      </c>
      <c r="K47" s="101" t="s">
        <v>87</v>
      </c>
    </row>
    <row r="48" ht="22.15" customHeight="1" spans="1:11">
      <c r="A48" s="24" t="s">
        <v>88</v>
      </c>
      <c r="B48" s="26"/>
      <c r="C48" s="31">
        <f>'应聘报名表（个人填写）'!C48:D48</f>
        <v>0</v>
      </c>
      <c r="D48" s="31"/>
      <c r="E48" s="33">
        <f>'应聘报名表（个人填写）'!E48:I48</f>
        <v>0</v>
      </c>
      <c r="F48" s="37"/>
      <c r="G48" s="37"/>
      <c r="H48" s="37"/>
      <c r="I48" s="37"/>
      <c r="J48" s="96" t="str">
        <f t="shared" ref="J48:J52" si="12">IF(E48=0,"",IF(J49="",A48&amp;"  "&amp;E48,A48&amp;"  "&amp;E48&amp;CHAR(10)))</f>
        <v/>
      </c>
      <c r="K48" s="97" t="str">
        <f>J48&amp;J49&amp;J50&amp;J51&amp;J52</f>
        <v/>
      </c>
    </row>
    <row r="49" ht="22.15" customHeight="1" spans="1:11">
      <c r="A49" s="24" t="s">
        <v>89</v>
      </c>
      <c r="B49" s="26" t="s">
        <v>89</v>
      </c>
      <c r="C49" s="31">
        <f>'应聘报名表（个人填写）'!C49:D49</f>
        <v>0</v>
      </c>
      <c r="D49" s="31"/>
      <c r="E49" s="33">
        <f>'应聘报名表（个人填写）'!E49:I49</f>
        <v>0</v>
      </c>
      <c r="F49" s="37"/>
      <c r="G49" s="37"/>
      <c r="H49" s="37"/>
      <c r="I49" s="37"/>
      <c r="J49" s="96" t="str">
        <f t="shared" si="12"/>
        <v/>
      </c>
      <c r="K49" s="98"/>
    </row>
    <row r="50" ht="22.15" customHeight="1" spans="1:11">
      <c r="A50" s="24" t="s">
        <v>90</v>
      </c>
      <c r="B50" s="26"/>
      <c r="C50" s="31">
        <f>'应聘报名表（个人填写）'!C50:D50</f>
        <v>0</v>
      </c>
      <c r="D50" s="31"/>
      <c r="E50" s="33">
        <f>'应聘报名表（个人填写）'!E50:I50</f>
        <v>0</v>
      </c>
      <c r="F50" s="37"/>
      <c r="G50" s="37"/>
      <c r="H50" s="37"/>
      <c r="I50" s="37"/>
      <c r="J50" s="96" t="str">
        <f t="shared" si="12"/>
        <v/>
      </c>
      <c r="K50" s="98"/>
    </row>
    <row r="51" ht="22.15" customHeight="1" spans="1:11">
      <c r="A51" s="24" t="s">
        <v>91</v>
      </c>
      <c r="B51" s="26" t="s">
        <v>89</v>
      </c>
      <c r="C51" s="31">
        <f>'应聘报名表（个人填写）'!C51:D51</f>
        <v>0</v>
      </c>
      <c r="D51" s="31"/>
      <c r="E51" s="33">
        <f>'应聘报名表（个人填写）'!E51:I51</f>
        <v>0</v>
      </c>
      <c r="F51" s="37"/>
      <c r="G51" s="37"/>
      <c r="H51" s="37"/>
      <c r="I51" s="37"/>
      <c r="J51" s="96" t="str">
        <f t="shared" si="12"/>
        <v/>
      </c>
      <c r="K51" s="98"/>
    </row>
    <row r="52" ht="22.15" customHeight="1" spans="1:11">
      <c r="A52" s="41" t="s">
        <v>92</v>
      </c>
      <c r="B52" s="42"/>
      <c r="C52" s="76">
        <f>'应聘报名表（个人填写）'!C52:D52</f>
        <v>0</v>
      </c>
      <c r="D52" s="76"/>
      <c r="E52" s="64">
        <f>'应聘报名表（个人填写）'!E52:I52</f>
        <v>0</v>
      </c>
      <c r="F52" s="65"/>
      <c r="G52" s="65"/>
      <c r="H52" s="65"/>
      <c r="I52" s="65"/>
      <c r="J52" s="96" t="str">
        <f t="shared" si="12"/>
        <v/>
      </c>
      <c r="K52" s="99"/>
    </row>
    <row r="53" ht="30" customHeight="1" spans="1:9">
      <c r="A53" s="53" t="s">
        <v>93</v>
      </c>
      <c r="B53" s="54"/>
      <c r="C53" s="54"/>
      <c r="D53" s="54"/>
      <c r="E53" s="54"/>
      <c r="F53" s="54"/>
      <c r="G53" s="54"/>
      <c r="H53" s="54"/>
      <c r="I53" s="93"/>
    </row>
    <row r="54" ht="30" customHeight="1" spans="1:11">
      <c r="A54" s="24" t="s">
        <v>54</v>
      </c>
      <c r="B54" s="26" t="s">
        <v>5</v>
      </c>
      <c r="C54" s="26" t="s">
        <v>55</v>
      </c>
      <c r="D54" s="26" t="s">
        <v>12</v>
      </c>
      <c r="E54" s="26"/>
      <c r="F54" s="26" t="s">
        <v>56</v>
      </c>
      <c r="G54" s="26"/>
      <c r="H54" s="26"/>
      <c r="I54" s="56"/>
      <c r="J54" s="96" t="s">
        <v>94</v>
      </c>
      <c r="K54" s="96" t="s">
        <v>95</v>
      </c>
    </row>
    <row r="55" ht="30" customHeight="1" spans="1:11">
      <c r="A55" s="77">
        <f>'应聘报名表（个人填写）'!A55</f>
        <v>0</v>
      </c>
      <c r="B55" s="25">
        <f>'应聘报名表（个人填写）'!B55</f>
        <v>0</v>
      </c>
      <c r="C55" s="78">
        <f>'应聘报名表（个人填写）'!C55</f>
        <v>0</v>
      </c>
      <c r="D55" s="31">
        <f>'应聘报名表（个人填写）'!D55:E55</f>
        <v>0</v>
      </c>
      <c r="E55" s="31"/>
      <c r="F55" s="25">
        <f>'应聘报名表（个人填写）'!F55:I55</f>
        <v>0</v>
      </c>
      <c r="G55" s="25"/>
      <c r="H55" s="25"/>
      <c r="I55" s="33"/>
      <c r="J55" s="96" t="str">
        <f>IF(A55=0,"",IF(J56="",A55&amp;" "&amp;B55&amp;"："&amp;F55,A55&amp;" "&amp;B55&amp;"："&amp;F55&amp;CHAR(10)))</f>
        <v/>
      </c>
      <c r="K55" s="84" t="str">
        <f>J55&amp;J56&amp;J57&amp;J58&amp;J59&amp;J60&amp;J61&amp;J62</f>
        <v/>
      </c>
    </row>
    <row r="56" ht="30" customHeight="1" spans="1:11">
      <c r="A56" s="77">
        <f>'应聘报名表（个人填写）'!A56</f>
        <v>0</v>
      </c>
      <c r="B56" s="25">
        <f>'应聘报名表（个人填写）'!B56</f>
        <v>0</v>
      </c>
      <c r="C56" s="78">
        <f>'应聘报名表（个人填写）'!C56</f>
        <v>0</v>
      </c>
      <c r="D56" s="31">
        <f>'应聘报名表（个人填写）'!D56:E56</f>
        <v>0</v>
      </c>
      <c r="E56" s="31"/>
      <c r="F56" s="25">
        <f>'应聘报名表（个人填写）'!F56:I56</f>
        <v>0</v>
      </c>
      <c r="G56" s="25"/>
      <c r="H56" s="25"/>
      <c r="I56" s="33"/>
      <c r="J56" s="96" t="str">
        <f t="shared" ref="J56" si="13">IF(A56=0,"",IF(J57="",A56&amp;" "&amp;B56&amp;"："&amp;F56,A56&amp;" "&amp;B56&amp;"："&amp;F56&amp;CHAR(10)))</f>
        <v/>
      </c>
      <c r="K56" s="84"/>
    </row>
    <row r="57" ht="30" customHeight="1" spans="1:11">
      <c r="A57" s="77">
        <f>'应聘报名表（个人填写）'!A57</f>
        <v>0</v>
      </c>
      <c r="B57" s="25">
        <f>'应聘报名表（个人填写）'!B57</f>
        <v>0</v>
      </c>
      <c r="C57" s="78">
        <f>'应聘报名表（个人填写）'!C57</f>
        <v>0</v>
      </c>
      <c r="D57" s="31">
        <f>'应聘报名表（个人填写）'!D57:E57</f>
        <v>0</v>
      </c>
      <c r="E57" s="31"/>
      <c r="F57" s="25">
        <f>'应聘报名表（个人填写）'!F57:I57</f>
        <v>0</v>
      </c>
      <c r="G57" s="25"/>
      <c r="H57" s="25"/>
      <c r="I57" s="33"/>
      <c r="J57" s="96" t="str">
        <f t="shared" ref="J57:J62" si="14">IF(A57=0,"",IF(J58="",A57&amp;" "&amp;B57&amp;"："&amp;F57,A57&amp;" "&amp;B57&amp;"："&amp;F57&amp;CHAR(10)))</f>
        <v/>
      </c>
      <c r="K57" s="84"/>
    </row>
    <row r="58" ht="30" customHeight="1" spans="1:11">
      <c r="A58" s="77">
        <f>'应聘报名表（个人填写）'!A58</f>
        <v>0</v>
      </c>
      <c r="B58" s="25">
        <f>'应聘报名表（个人填写）'!B58</f>
        <v>0</v>
      </c>
      <c r="C58" s="78">
        <f>'应聘报名表（个人填写）'!C58</f>
        <v>0</v>
      </c>
      <c r="D58" s="31">
        <f>'应聘报名表（个人填写）'!D58:E58</f>
        <v>0</v>
      </c>
      <c r="E58" s="31"/>
      <c r="F58" s="25">
        <f>'应聘报名表（个人填写）'!F58:I58</f>
        <v>0</v>
      </c>
      <c r="G58" s="25"/>
      <c r="H58" s="25"/>
      <c r="I58" s="33"/>
      <c r="J58" s="96" t="str">
        <f t="shared" si="14"/>
        <v/>
      </c>
      <c r="K58" s="84"/>
    </row>
    <row r="59" ht="30" customHeight="1" spans="1:11">
      <c r="A59" s="77">
        <f>'应聘报名表（个人填写）'!A59</f>
        <v>0</v>
      </c>
      <c r="B59" s="25">
        <f>'应聘报名表（个人填写）'!B59</f>
        <v>0</v>
      </c>
      <c r="C59" s="78">
        <f>'应聘报名表（个人填写）'!C59</f>
        <v>0</v>
      </c>
      <c r="D59" s="31">
        <f>'应聘报名表（个人填写）'!D59:E59</f>
        <v>0</v>
      </c>
      <c r="E59" s="31"/>
      <c r="F59" s="25">
        <f>'应聘报名表（个人填写）'!F59:I59</f>
        <v>0</v>
      </c>
      <c r="G59" s="25"/>
      <c r="H59" s="25"/>
      <c r="I59" s="33"/>
      <c r="J59" s="96" t="str">
        <f t="shared" si="14"/>
        <v/>
      </c>
      <c r="K59" s="84"/>
    </row>
    <row r="60" ht="30" customHeight="1" spans="1:11">
      <c r="A60" s="77">
        <f>'应聘报名表（个人填写）'!A60</f>
        <v>0</v>
      </c>
      <c r="B60" s="25">
        <f>'应聘报名表（个人填写）'!B60</f>
        <v>0</v>
      </c>
      <c r="C60" s="78">
        <f>'应聘报名表（个人填写）'!C60</f>
        <v>0</v>
      </c>
      <c r="D60" s="31">
        <f>'应聘报名表（个人填写）'!D60:E60</f>
        <v>0</v>
      </c>
      <c r="E60" s="31"/>
      <c r="F60" s="25">
        <f>'应聘报名表（个人填写）'!F60:I60</f>
        <v>0</v>
      </c>
      <c r="G60" s="25"/>
      <c r="H60" s="25"/>
      <c r="I60" s="33"/>
      <c r="J60" s="96" t="str">
        <f t="shared" si="14"/>
        <v/>
      </c>
      <c r="K60" s="84"/>
    </row>
    <row r="61" ht="30" customHeight="1" spans="1:11">
      <c r="A61" s="77">
        <f>'应聘报名表（个人填写）'!A61</f>
        <v>0</v>
      </c>
      <c r="B61" s="25">
        <f>'应聘报名表（个人填写）'!B61</f>
        <v>0</v>
      </c>
      <c r="C61" s="78">
        <f>'应聘报名表（个人填写）'!C61</f>
        <v>0</v>
      </c>
      <c r="D61" s="31">
        <f>'应聘报名表（个人填写）'!D61:E61</f>
        <v>0</v>
      </c>
      <c r="E61" s="31"/>
      <c r="F61" s="25">
        <f>'应聘报名表（个人填写）'!F61:I61</f>
        <v>0</v>
      </c>
      <c r="G61" s="25"/>
      <c r="H61" s="25"/>
      <c r="I61" s="33"/>
      <c r="J61" s="96" t="str">
        <f t="shared" si="14"/>
        <v/>
      </c>
      <c r="K61" s="84"/>
    </row>
    <row r="62" ht="30" customHeight="1" spans="1:11">
      <c r="A62" s="79">
        <f>'应聘报名表（个人填写）'!A62</f>
        <v>0</v>
      </c>
      <c r="B62" s="39">
        <f>'应聘报名表（个人填写）'!B62</f>
        <v>0</v>
      </c>
      <c r="C62" s="80">
        <f>'应聘报名表（个人填写）'!C62</f>
        <v>0</v>
      </c>
      <c r="D62" s="76">
        <f>'应聘报名表（个人填写）'!D62:E62</f>
        <v>0</v>
      </c>
      <c r="E62" s="76"/>
      <c r="F62" s="39">
        <f>'应聘报名表（个人填写）'!F62:I62</f>
        <v>0</v>
      </c>
      <c r="G62" s="39"/>
      <c r="H62" s="39"/>
      <c r="I62" s="64"/>
      <c r="J62" s="96" t="str">
        <f t="shared" si="14"/>
        <v/>
      </c>
      <c r="K62" s="84"/>
    </row>
    <row r="63" ht="30" customHeight="1" spans="1:9">
      <c r="A63" s="45" t="s">
        <v>57</v>
      </c>
      <c r="B63" s="46"/>
      <c r="C63" s="46"/>
      <c r="D63" s="46"/>
      <c r="E63" s="46"/>
      <c r="F63" s="46"/>
      <c r="G63" s="46"/>
      <c r="H63" s="46"/>
      <c r="I63" s="91"/>
    </row>
    <row r="64" ht="30" customHeight="1" spans="1:9">
      <c r="A64" s="24" t="s">
        <v>58</v>
      </c>
      <c r="B64" s="26"/>
      <c r="C64" s="26"/>
      <c r="D64" s="26"/>
      <c r="E64" s="26"/>
      <c r="F64" s="26" t="s">
        <v>59</v>
      </c>
      <c r="G64" s="26"/>
      <c r="H64" s="26"/>
      <c r="I64" s="102"/>
    </row>
    <row r="65" ht="99" customHeight="1" spans="1:9">
      <c r="A65" s="103">
        <f>'应聘报名表（个人填写）'!A65:E65</f>
        <v>0</v>
      </c>
      <c r="B65" s="104"/>
      <c r="C65" s="104"/>
      <c r="D65" s="104"/>
      <c r="E65" s="105"/>
      <c r="F65" s="106">
        <f>'应聘报名表（个人填写）'!F65:I65</f>
        <v>0</v>
      </c>
      <c r="G65" s="104"/>
      <c r="H65" s="104"/>
      <c r="I65" s="108"/>
    </row>
    <row r="66" ht="115.9" customHeight="1" spans="1:9">
      <c r="A66" s="107" t="s">
        <v>96</v>
      </c>
      <c r="B66" s="107"/>
      <c r="C66" s="107"/>
      <c r="D66" s="107"/>
      <c r="E66" s="107"/>
      <c r="F66" s="107"/>
      <c r="G66" s="107"/>
      <c r="H66" s="107"/>
      <c r="I66" s="107"/>
    </row>
  </sheetData>
  <sheetProtection formatCells="0" formatColumns="0" formatRows="0" insertRows="0" insertColumns="0" sort="0" autoFilter="0" pivotTables="0"/>
  <mergeCells count="119">
    <mergeCell ref="A1:I1"/>
    <mergeCell ref="A2:C2"/>
    <mergeCell ref="D2:E2"/>
    <mergeCell ref="G2:I2"/>
    <mergeCell ref="A3:I3"/>
    <mergeCell ref="F4:G4"/>
    <mergeCell ref="F5:G5"/>
    <mergeCell ref="B6:D6"/>
    <mergeCell ref="F6:G6"/>
    <mergeCell ref="B7:D7"/>
    <mergeCell ref="F7:G7"/>
    <mergeCell ref="B8:D8"/>
    <mergeCell ref="F8:G8"/>
    <mergeCell ref="B9:D9"/>
    <mergeCell ref="G9:H9"/>
    <mergeCell ref="B10:D10"/>
    <mergeCell ref="G10:H10"/>
    <mergeCell ref="A11:I11"/>
    <mergeCell ref="A12:C12"/>
    <mergeCell ref="D12:E12"/>
    <mergeCell ref="G12:I12"/>
    <mergeCell ref="A13:I13"/>
    <mergeCell ref="G14:I14"/>
    <mergeCell ref="J14:K14"/>
    <mergeCell ref="G15:I15"/>
    <mergeCell ref="G16:I16"/>
    <mergeCell ref="G17:I17"/>
    <mergeCell ref="G18:I18"/>
    <mergeCell ref="G19:I19"/>
    <mergeCell ref="G20:I20"/>
    <mergeCell ref="G21:I21"/>
    <mergeCell ref="A22:I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A34:I34"/>
    <mergeCell ref="C35:D35"/>
    <mergeCell ref="F35:I35"/>
    <mergeCell ref="C36:D36"/>
    <mergeCell ref="F36:I36"/>
    <mergeCell ref="C37:D37"/>
    <mergeCell ref="F37:I37"/>
    <mergeCell ref="C38:D38"/>
    <mergeCell ref="F38:I38"/>
    <mergeCell ref="C39:D39"/>
    <mergeCell ref="F39:I39"/>
    <mergeCell ref="C40:D40"/>
    <mergeCell ref="F40:I40"/>
    <mergeCell ref="C41:D41"/>
    <mergeCell ref="F41:I41"/>
    <mergeCell ref="C42:D42"/>
    <mergeCell ref="F42:I42"/>
    <mergeCell ref="C43:D43"/>
    <mergeCell ref="F43:I43"/>
    <mergeCell ref="C44:D44"/>
    <mergeCell ref="F44:I44"/>
    <mergeCell ref="C45:D45"/>
    <mergeCell ref="F45:I45"/>
    <mergeCell ref="A46:I46"/>
    <mergeCell ref="A47:B47"/>
    <mergeCell ref="C47:D47"/>
    <mergeCell ref="E47:I47"/>
    <mergeCell ref="A48:B48"/>
    <mergeCell ref="C48:D48"/>
    <mergeCell ref="E48:I48"/>
    <mergeCell ref="A49:B49"/>
    <mergeCell ref="C49:D49"/>
    <mergeCell ref="E49:I49"/>
    <mergeCell ref="A50:B50"/>
    <mergeCell ref="C50:D50"/>
    <mergeCell ref="E50:I50"/>
    <mergeCell ref="A51:B51"/>
    <mergeCell ref="C51:D51"/>
    <mergeCell ref="E51:I51"/>
    <mergeCell ref="A52:B52"/>
    <mergeCell ref="C52:D52"/>
    <mergeCell ref="E52:I52"/>
    <mergeCell ref="A53:I53"/>
    <mergeCell ref="D54:E54"/>
    <mergeCell ref="F54:I54"/>
    <mergeCell ref="D55:E55"/>
    <mergeCell ref="F55:I55"/>
    <mergeCell ref="D56:E56"/>
    <mergeCell ref="F56:I56"/>
    <mergeCell ref="D57:E57"/>
    <mergeCell ref="F57:I57"/>
    <mergeCell ref="D58:E58"/>
    <mergeCell ref="F58:I58"/>
    <mergeCell ref="D59:E59"/>
    <mergeCell ref="F59:I59"/>
    <mergeCell ref="D60:E60"/>
    <mergeCell ref="F60:I60"/>
    <mergeCell ref="D61:E61"/>
    <mergeCell ref="F61:I61"/>
    <mergeCell ref="D62:E62"/>
    <mergeCell ref="F62:I62"/>
    <mergeCell ref="A63:I63"/>
    <mergeCell ref="A64:E64"/>
    <mergeCell ref="F64:I64"/>
    <mergeCell ref="A65:E65"/>
    <mergeCell ref="F65:I65"/>
    <mergeCell ref="A66:I66"/>
    <mergeCell ref="A15:A17"/>
    <mergeCell ref="A19:A21"/>
    <mergeCell ref="K24:K33"/>
    <mergeCell ref="K36:K45"/>
    <mergeCell ref="K48:K52"/>
    <mergeCell ref="K55:K62"/>
    <mergeCell ref="M15:M17"/>
    <mergeCell ref="M19:M21"/>
    <mergeCell ref="H4:I8"/>
  </mergeCells>
  <pageMargins left="0.313888888888889" right="0.313888888888889" top="0.393055555555556" bottom="0.393055555555556" header="0.313888888888889" footer="0.313888888888889"/>
  <pageSetup paperSize="9" scale="8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3"/>
  <sheetViews>
    <sheetView view="pageBreakPreview" zoomScale="85" zoomScaleNormal="55" zoomScaleSheetLayoutView="85" workbookViewId="0">
      <selection activeCell="D21" sqref="D21"/>
    </sheetView>
  </sheetViews>
  <sheetFormatPr defaultColWidth="9" defaultRowHeight="13.5" outlineLevelRow="2"/>
  <cols>
    <col min="1" max="1" width="4.5" style="3" customWidth="1"/>
    <col min="2" max="2" width="15.625" style="3" customWidth="1"/>
    <col min="3" max="3" width="10.125" style="3" customWidth="1"/>
    <col min="4" max="4" width="8" style="3" customWidth="1"/>
    <col min="5" max="5" width="18.375" style="4" customWidth="1"/>
    <col min="6" max="6" width="5.5" style="3" customWidth="1"/>
    <col min="7" max="8" width="10.5" style="3" customWidth="1"/>
    <col min="9" max="9" width="22" style="5" customWidth="1"/>
    <col min="10" max="10" width="17.875" style="5" customWidth="1"/>
    <col min="11" max="11" width="27.125" style="4" customWidth="1"/>
    <col min="12" max="12" width="14.25" style="3" customWidth="1"/>
    <col min="13" max="13" width="64.625" style="3" customWidth="1"/>
    <col min="14" max="14" width="55" style="1" customWidth="1"/>
    <col min="15" max="15" width="18.875" style="1" customWidth="1"/>
    <col min="16" max="16" width="10.625" style="6" customWidth="1"/>
    <col min="17" max="17" width="10.25" style="6" customWidth="1"/>
    <col min="18" max="18" width="7.5" style="6" customWidth="1"/>
    <col min="19" max="19" width="12.25" style="3" customWidth="1"/>
    <col min="20" max="20" width="16.375" style="3" customWidth="1"/>
    <col min="21" max="21" width="14.375" style="3" customWidth="1"/>
    <col min="22" max="22" width="25.5" style="3" customWidth="1"/>
    <col min="23" max="23" width="60.5" style="3" customWidth="1"/>
    <col min="24" max="24" width="63.25" style="3" customWidth="1"/>
    <col min="25" max="25" width="38.125" style="6" customWidth="1"/>
    <col min="26" max="26" width="28.5" style="3" customWidth="1"/>
    <col min="27" max="27" width="37.125" style="5" customWidth="1"/>
    <col min="28" max="16384" width="9" style="3"/>
  </cols>
  <sheetData>
    <row r="1" ht="21.6" customHeight="1" spans="1:27">
      <c r="A1" s="7" t="s">
        <v>97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1" customFormat="1" ht="49.9" customHeight="1" spans="1:27">
      <c r="A2" s="8" t="s">
        <v>37</v>
      </c>
      <c r="B2" s="8" t="s">
        <v>1</v>
      </c>
      <c r="C2" s="9" t="s">
        <v>3</v>
      </c>
      <c r="D2" s="8" t="s">
        <v>5</v>
      </c>
      <c r="E2" s="8" t="s">
        <v>98</v>
      </c>
      <c r="F2" s="8" t="s">
        <v>6</v>
      </c>
      <c r="G2" s="8" t="s">
        <v>12</v>
      </c>
      <c r="H2" s="8" t="s">
        <v>13</v>
      </c>
      <c r="I2" s="9" t="s">
        <v>11</v>
      </c>
      <c r="J2" s="9" t="s">
        <v>21</v>
      </c>
      <c r="K2" s="11" t="s">
        <v>22</v>
      </c>
      <c r="L2" s="8" t="s">
        <v>62</v>
      </c>
      <c r="M2" s="12" t="s">
        <v>28</v>
      </c>
      <c r="N2" s="12" t="s">
        <v>35</v>
      </c>
      <c r="O2" s="13" t="s">
        <v>20</v>
      </c>
      <c r="P2" s="8" t="s">
        <v>14</v>
      </c>
      <c r="Q2" s="8" t="s">
        <v>99</v>
      </c>
      <c r="R2" s="8" t="s">
        <v>18</v>
      </c>
      <c r="S2" s="8" t="s">
        <v>100</v>
      </c>
      <c r="T2" s="8" t="s">
        <v>101</v>
      </c>
      <c r="U2" s="8" t="s">
        <v>102</v>
      </c>
      <c r="V2" s="8" t="s">
        <v>70</v>
      </c>
      <c r="W2" s="8" t="s">
        <v>81</v>
      </c>
      <c r="X2" s="8" t="s">
        <v>84</v>
      </c>
      <c r="Y2" s="8" t="s">
        <v>87</v>
      </c>
      <c r="Z2" s="8" t="s">
        <v>34</v>
      </c>
      <c r="AA2" s="9" t="s">
        <v>95</v>
      </c>
    </row>
    <row r="3" s="2" customFormat="1" ht="197.45" customHeight="1" spans="1:27">
      <c r="A3" s="10"/>
      <c r="B3" s="10" t="str">
        <f>VLOOKUP($B$2,'信息转置专用（请勿删除）'!$A$2:$E$2,4,0)</f>
        <v>综合秘书岗</v>
      </c>
      <c r="C3" s="10" t="str">
        <f>VLOOKUP($C$2,'信息转置专用（请勿删除）'!$F$2:$I$2,2,0)</f>
        <v/>
      </c>
      <c r="D3" s="10" t="str">
        <f>VLOOKUP(D2,'信息转置专用（请勿删除）'!$A$4:$B$4,2,0)</f>
        <v/>
      </c>
      <c r="E3" s="10" t="str">
        <f>VLOOKUP("出生日期及年龄",'信息转置专用（请勿删除）'!$E$4:$G$4,2,0)</f>
        <v/>
      </c>
      <c r="F3" s="10" t="str">
        <f>VLOOKUP($F$2,'信息转置专用（请勿删除）'!$C$4:$D$4,2,0)</f>
        <v/>
      </c>
      <c r="G3" s="10" t="str">
        <f>VLOOKUP($G$2,'信息转置专用（请勿删除）'!$A$6:$D$6,2,0)</f>
        <v/>
      </c>
      <c r="H3" s="10" t="str">
        <f>VLOOKUP($H$2,'信息转置专用（请勿删除）'!$E$6:$G$6,2,0)</f>
        <v/>
      </c>
      <c r="I3" s="14" t="str">
        <f>VLOOKUP($I$2,'信息转置专用（请勿删除）'!$E$5:$G$5,2,0)</f>
        <v/>
      </c>
      <c r="J3" s="10" t="str">
        <f>VLOOKUP($J$2,'信息转置专用（请勿删除）'!$A$10:$D$10,2,0)</f>
        <v/>
      </c>
      <c r="K3" s="15" t="str">
        <f>VLOOKUP(K2,'信息转置专用（请勿删除）'!E10:F10,2,0)</f>
        <v/>
      </c>
      <c r="L3" s="10" t="e">
        <f>VLOOKUP($L$2,'信息转置专用（请勿删除）'!$J$2:$K$2,2,0)</f>
        <v>#N/A</v>
      </c>
      <c r="M3" s="16" t="str">
        <f>VLOOKUP($M$2,'信息转置专用（请勿删除）'!$A$15:$M$17,13,0)</f>
        <v/>
      </c>
      <c r="N3" s="16" t="str">
        <f>VLOOKUP($N$2,'信息转置专用（请勿删除）'!$A$19:$M$21,13,0)</f>
        <v/>
      </c>
      <c r="O3" s="10" t="str">
        <f>VLOOKUP($O$2,'信息转置专用（请勿删除）'!$G$9:$I$9,3,0)</f>
        <v/>
      </c>
      <c r="P3" s="10" t="str">
        <f>VLOOKUP($P$2,'信息转置专用（请勿删除）'!$A$7:$D$7,2,0)</f>
        <v/>
      </c>
      <c r="Q3" s="10" t="str">
        <f>VLOOKUP("专业工作年限",'信息转置专用（请勿删除）'!$E$7:$G$7,2,0)</f>
        <v/>
      </c>
      <c r="R3" s="10" t="str">
        <f>VLOOKUP("现单位",'信息转置专用（请勿删除）'!$A$9:$D$9,2,0)</f>
        <v/>
      </c>
      <c r="S3" s="10" t="str">
        <f>VLOOKUP("现任岗位及职务",'信息转置专用（请勿删除）'!$E$9:$I$9,2,0)</f>
        <v/>
      </c>
      <c r="T3" s="10" t="str">
        <f>VLOOKUP("当前年收入（税前，万元）",'信息转置专用（请勿删除）'!$A$12:$E$12,4,0)</f>
        <v/>
      </c>
      <c r="U3" s="10" t="str">
        <f>VLOOKUP("期望年收入（税前，万元）",'信息转置专用（请勿删除）'!$F$12:$I$12,2,0)</f>
        <v/>
      </c>
      <c r="V3" s="16" t="str">
        <f>HLOOKUP($V$2,'信息转置专用（请勿删除）'!$J$7:$J$8,2,0)</f>
        <v/>
      </c>
      <c r="W3" s="16" t="str">
        <f>HLOOKUP($W$2,'信息转置专用（请勿删除）'!$K$23:$K$35,2,0)</f>
        <v/>
      </c>
      <c r="X3" s="16" t="str">
        <f>HLOOKUP($X$2,'信息转置专用（请勿删除）'!$K$35:$K$47,2,0)</f>
        <v/>
      </c>
      <c r="Y3" s="16" t="str">
        <f>HLOOKUP($Y$2,'信息转置专用（请勿删除）'!$K$47:$K$54,2,0)</f>
        <v/>
      </c>
      <c r="Z3" s="10"/>
      <c r="AA3" s="16" t="str">
        <f>HLOOKUP($AA$2,'信息转置专用（请勿删除）'!$K$54:$K$64,2,0)</f>
        <v/>
      </c>
    </row>
  </sheetData>
  <sheetProtection sheet="1" objects="1"/>
  <pageMargins left="0.699305555555556" right="0.699305555555556" top="0.75" bottom="0.75" header="0.3" footer="0.3"/>
  <pageSetup paperSize="9" scale="1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3"/>
  <sheetViews>
    <sheetView view="pageBreakPreview" zoomScale="85" zoomScaleNormal="55" zoomScaleSheetLayoutView="85" topLeftCell="N1" workbookViewId="0">
      <selection activeCell="R2" sqref="R2"/>
    </sheetView>
  </sheetViews>
  <sheetFormatPr defaultColWidth="9" defaultRowHeight="13.5" outlineLevelRow="2"/>
  <cols>
    <col min="1" max="1" width="4.5" style="3" customWidth="1"/>
    <col min="2" max="2" width="15.625" style="3" customWidth="1"/>
    <col min="3" max="3" width="10.125" style="3" customWidth="1"/>
    <col min="4" max="4" width="8" style="3" customWidth="1"/>
    <col min="5" max="5" width="18.375" style="4" customWidth="1"/>
    <col min="6" max="6" width="5.5" style="3" customWidth="1"/>
    <col min="7" max="8" width="10.5" style="3" customWidth="1"/>
    <col min="9" max="9" width="22" style="5" customWidth="1"/>
    <col min="10" max="10" width="17.875" style="5" customWidth="1"/>
    <col min="11" max="11" width="27.125" style="4" customWidth="1"/>
    <col min="12" max="12" width="14.25" style="3" customWidth="1"/>
    <col min="13" max="13" width="64.625" style="3" customWidth="1"/>
    <col min="14" max="14" width="55" style="1" customWidth="1"/>
    <col min="15" max="15" width="18.875" style="1" customWidth="1"/>
    <col min="16" max="16" width="10.625" style="6" customWidth="1"/>
    <col min="17" max="17" width="10.25" style="6" customWidth="1"/>
    <col min="18" max="18" width="7.5" style="6" customWidth="1"/>
    <col min="19" max="19" width="12.25" style="3" customWidth="1"/>
    <col min="20" max="20" width="16.375" style="3" customWidth="1"/>
    <col min="21" max="21" width="14.375" style="3" customWidth="1"/>
    <col min="22" max="22" width="25.5" style="3" customWidth="1"/>
    <col min="23" max="23" width="60.5" style="3" customWidth="1"/>
    <col min="24" max="24" width="63.25" style="3" customWidth="1"/>
    <col min="25" max="25" width="38.125" style="6" customWidth="1"/>
    <col min="26" max="26" width="28.5" style="3" customWidth="1"/>
    <col min="27" max="27" width="37.125" style="5" customWidth="1"/>
    <col min="28" max="16384" width="9" style="3"/>
  </cols>
  <sheetData>
    <row r="1" ht="21.6" customHeight="1" spans="1:27">
      <c r="A1" s="7" t="s">
        <v>97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1" customFormat="1" ht="49.9" customHeight="1" spans="1:27">
      <c r="A2" s="8" t="s">
        <v>37</v>
      </c>
      <c r="B2" s="8" t="s">
        <v>1</v>
      </c>
      <c r="C2" s="9" t="s">
        <v>3</v>
      </c>
      <c r="D2" s="8" t="s">
        <v>5</v>
      </c>
      <c r="E2" s="8" t="s">
        <v>98</v>
      </c>
      <c r="F2" s="8" t="s">
        <v>6</v>
      </c>
      <c r="G2" s="8" t="s">
        <v>12</v>
      </c>
      <c r="H2" s="8" t="s">
        <v>13</v>
      </c>
      <c r="I2" s="9" t="s">
        <v>11</v>
      </c>
      <c r="J2" s="9" t="s">
        <v>21</v>
      </c>
      <c r="K2" s="11" t="s">
        <v>22</v>
      </c>
      <c r="L2" s="8" t="s">
        <v>62</v>
      </c>
      <c r="M2" s="12" t="s">
        <v>28</v>
      </c>
      <c r="N2" s="12" t="s">
        <v>35</v>
      </c>
      <c r="O2" s="13" t="s">
        <v>20</v>
      </c>
      <c r="P2" s="8" t="s">
        <v>14</v>
      </c>
      <c r="Q2" s="8" t="s">
        <v>99</v>
      </c>
      <c r="R2" s="8" t="s">
        <v>18</v>
      </c>
      <c r="S2" s="8" t="s">
        <v>100</v>
      </c>
      <c r="T2" s="8" t="s">
        <v>101</v>
      </c>
      <c r="U2" s="8" t="s">
        <v>102</v>
      </c>
      <c r="V2" s="8" t="s">
        <v>70</v>
      </c>
      <c r="W2" s="8" t="s">
        <v>81</v>
      </c>
      <c r="X2" s="8" t="s">
        <v>84</v>
      </c>
      <c r="Y2" s="8" t="s">
        <v>87</v>
      </c>
      <c r="Z2" s="8" t="s">
        <v>34</v>
      </c>
      <c r="AA2" s="9" t="s">
        <v>95</v>
      </c>
    </row>
    <row r="3" s="2" customFormat="1" ht="197.45" customHeight="1" spans="1:27">
      <c r="A3" s="10"/>
      <c r="B3" s="10" t="str">
        <f>VLOOKUP($B$2,'信息转置专用（请勿删除）'!$A$2:$E$2,4,0)</f>
        <v>综合秘书岗</v>
      </c>
      <c r="C3" s="10" t="str">
        <f>VLOOKUP($C$2,'信息转置专用（请勿删除）'!$F$2:$I$2,2,0)</f>
        <v/>
      </c>
      <c r="D3" s="10" t="str">
        <f>VLOOKUP(D2,'信息转置专用（请勿删除）'!$A$4:$B$4,2,0)</f>
        <v/>
      </c>
      <c r="E3" s="10" t="str">
        <f>VLOOKUP("出生日期及年龄",'信息转置专用（请勿删除）'!$E$4:$G$4,2,0)</f>
        <v/>
      </c>
      <c r="F3" s="10" t="str">
        <f>VLOOKUP($F$2,'信息转置专用（请勿删除）'!$C$4:$D$4,2,0)</f>
        <v/>
      </c>
      <c r="G3" s="10" t="str">
        <f>VLOOKUP($G$2,'信息转置专用（请勿删除）'!$A$6:$D$6,2,0)</f>
        <v/>
      </c>
      <c r="H3" s="10" t="str">
        <f>VLOOKUP($H$2,'信息转置专用（请勿删除）'!$E$6:$G$6,2,0)</f>
        <v/>
      </c>
      <c r="I3" s="14" t="str">
        <f>VLOOKUP($I$2,'信息转置专用（请勿删除）'!$E$5:$G$5,2,0)</f>
        <v/>
      </c>
      <c r="J3" s="10" t="str">
        <f>VLOOKUP($J$2,'信息转置专用（请勿删除）'!$A$10:$D$10,2,0)</f>
        <v/>
      </c>
      <c r="K3" s="15" t="str">
        <f>VLOOKUP(K2,'信息转置专用（请勿删除）'!E10:F10,2,0)</f>
        <v/>
      </c>
      <c r="L3" s="10" t="e">
        <f>VLOOKUP($L$2,'信息转置专用（请勿删除）'!$J$2:$K$2,2,0)</f>
        <v>#N/A</v>
      </c>
      <c r="M3" s="16" t="str">
        <f>VLOOKUP($M$2,'信息转置专用（请勿删除）'!$A$15:$M$17,13,0)</f>
        <v/>
      </c>
      <c r="N3" s="16" t="str">
        <f>VLOOKUP($N$2,'信息转置专用（请勿删除）'!$A$19:$M$21,13,0)</f>
        <v/>
      </c>
      <c r="O3" s="10" t="str">
        <f>VLOOKUP($O$2,'信息转置专用（请勿删除）'!$G$9:$I$9,3,0)</f>
        <v/>
      </c>
      <c r="P3" s="10" t="str">
        <f>VLOOKUP($P$2,'信息转置专用（请勿删除）'!$A$7:$D$7,2,0)</f>
        <v/>
      </c>
      <c r="Q3" s="10" t="str">
        <f>VLOOKUP("专业工作年限",'信息转置专用（请勿删除）'!$E$7:$G$7,2,0)</f>
        <v/>
      </c>
      <c r="R3" s="10" t="str">
        <f>VLOOKUP("现单位",'信息转置专用（请勿删除）'!$A$9:$D$9,2,0)</f>
        <v/>
      </c>
      <c r="S3" s="10" t="str">
        <f>VLOOKUP("现任岗位及职务",'信息转置专用（请勿删除）'!$E$9:$I$9,2,0)</f>
        <v/>
      </c>
      <c r="T3" s="10" t="str">
        <f>VLOOKUP("当前年收入（税前，万元）",'信息转置专用（请勿删除）'!$A$12:$E$12,4,0)</f>
        <v/>
      </c>
      <c r="U3" s="10" t="str">
        <f>VLOOKUP("期望年收入（税前，万元）",'信息转置专用（请勿删除）'!$F$12:$I$12,2,0)</f>
        <v/>
      </c>
      <c r="V3" s="16" t="str">
        <f>HLOOKUP($V$2,'信息转置专用（请勿删除）'!$J$7:$J$8,2,0)</f>
        <v/>
      </c>
      <c r="W3" s="16" t="str">
        <f>HLOOKUP($W$2,'信息转置专用（请勿删除）'!$K$23:$K$33,2,0)</f>
        <v/>
      </c>
      <c r="X3" s="16" t="str">
        <f>HLOOKUP($X$2,'信息转置专用（请勿删除）'!$K$35:$K$45,2,0)</f>
        <v/>
      </c>
      <c r="Y3" s="16" t="str">
        <f>HLOOKUP($Y$2,'信息转置专用（请勿删除）'!$K$47:$K$52,2,0)</f>
        <v/>
      </c>
      <c r="Z3" s="10"/>
      <c r="AA3" s="16" t="str">
        <f>HLOOKUP($AA$2,'信息转置专用（请勿删除）'!$K$54:$K$62,2,0)</f>
        <v/>
      </c>
    </row>
  </sheetData>
  <sheetProtection sheet="1" objects="1" scenarios="1"/>
  <pageMargins left="0.699305555555556" right="0.699305555555556" top="0.75" bottom="0.75" header="0.3" footer="0.3"/>
  <pageSetup paperSize="9" scale="1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应聘报名表（个人填写）</vt:lpstr>
      <vt:lpstr>信息转置专用（请勿删除）</vt:lpstr>
      <vt:lpstr>自动统计信息（请勿填写）3</vt:lpstr>
      <vt:lpstr>自动统计信息（请勿填写）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lenovo-qh</dc:creator>
  <cp:lastModifiedBy>何佳容[13635348000]</cp:lastModifiedBy>
  <dcterms:created xsi:type="dcterms:W3CDTF">2006-09-16T00:00:00Z</dcterms:created>
  <cp:lastPrinted>2017-11-07T10:03:00Z</cp:lastPrinted>
  <dcterms:modified xsi:type="dcterms:W3CDTF">2023-06-29T05:52:45Z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